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ДОКУМЕНТЫ СШ-8\МУНИЦИПАЛЬНОЕ ЗАДАНИЕ, ПФХД, ФЭД, ЦЕЛЕВЫЕ СУБСИДИИ\ПФХД2022 подпись\"/>
    </mc:Choice>
  </mc:AlternateContent>
  <bookViews>
    <workbookView xWindow="0" yWindow="0" windowWidth="28800" windowHeight="12000" tabRatio="626"/>
  </bookViews>
  <sheets>
    <sheet name="разд 1" sheetId="27" r:id="rId1"/>
    <sheet name="раз.2 заполняет контр.управ." sheetId="28" r:id="rId2"/>
    <sheet name="01.01.2022" sheetId="30" r:id="rId3"/>
    <sheet name="МЗ 2022" sheetId="1" state="hidden" r:id="rId4"/>
    <sheet name="иные 2022" sheetId="8" state="hidden" r:id="rId5"/>
    <sheet name="внебюджет 2022" sheetId="9" state="hidden" r:id="rId6"/>
    <sheet name="МЗ 2023" sheetId="11" state="hidden" r:id="rId7"/>
    <sheet name="иные 2023" sheetId="12" state="hidden" r:id="rId8"/>
    <sheet name="внебюджет 2023" sheetId="13" state="hidden" r:id="rId9"/>
    <sheet name="МЗ 2024" sheetId="14" state="hidden" r:id="rId10"/>
    <sheet name="иные2024" sheetId="15" state="hidden" r:id="rId11"/>
    <sheet name="внебюджет 2024" sheetId="16" state="hidden" r:id="rId12"/>
  </sheets>
  <definedNames>
    <definedName name="_xlnm.Print_Titles" localSheetId="0">'разд 1'!$23:$26</definedName>
    <definedName name="_xlnm.Print_Area" localSheetId="0">'разд 1'!$A$1:$FI$122</definedName>
  </definedNames>
  <calcPr calcId="162913"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F7" i="28" l="1"/>
  <c r="DF35" i="28" l="1"/>
  <c r="DF85" i="27" l="1"/>
  <c r="DS88" i="27" l="1"/>
  <c r="DS90" i="27"/>
  <c r="DS58" i="27"/>
  <c r="DV27" i="27"/>
  <c r="DT27" i="27"/>
  <c r="DU27" i="27"/>
  <c r="O7" i="30"/>
  <c r="K7" i="30"/>
  <c r="H7" i="30"/>
  <c r="EJ90" i="27" l="1"/>
  <c r="DW90" i="27"/>
  <c r="EJ88" i="27"/>
  <c r="DW88" i="27"/>
  <c r="DW87" i="27"/>
  <c r="I210" i="15"/>
  <c r="I203" i="15"/>
  <c r="I195" i="15"/>
  <c r="J217" i="15" s="1"/>
  <c r="I185" i="15"/>
  <c r="I184" i="15"/>
  <c r="I183" i="15"/>
  <c r="I182" i="15"/>
  <c r="I186" i="15" s="1"/>
  <c r="I173" i="15"/>
  <c r="I172" i="15"/>
  <c r="I171" i="15"/>
  <c r="I170" i="15"/>
  <c r="I169" i="15"/>
  <c r="I174" i="15" s="1"/>
  <c r="I162" i="15"/>
  <c r="I161" i="15"/>
  <c r="I160" i="15"/>
  <c r="I159" i="15"/>
  <c r="I158" i="15"/>
  <c r="I157" i="15"/>
  <c r="I163" i="15" s="1"/>
  <c r="I147" i="15"/>
  <c r="I146" i="15"/>
  <c r="I148" i="15" s="1"/>
  <c r="I134" i="15"/>
  <c r="I133" i="15"/>
  <c r="I132" i="15"/>
  <c r="I131" i="15"/>
  <c r="I130" i="15"/>
  <c r="I129" i="15"/>
  <c r="I135" i="15" s="1"/>
  <c r="I119" i="15"/>
  <c r="I118" i="15"/>
  <c r="I117" i="15"/>
  <c r="I116" i="15"/>
  <c r="I115" i="15"/>
  <c r="I114" i="15"/>
  <c r="I120" i="15" s="1"/>
  <c r="J105" i="15"/>
  <c r="H104" i="15"/>
  <c r="H103" i="15"/>
  <c r="H102" i="15"/>
  <c r="H101" i="15"/>
  <c r="H100" i="15"/>
  <c r="H99" i="15"/>
  <c r="H105" i="15" s="1"/>
  <c r="I89" i="15"/>
  <c r="I88" i="15"/>
  <c r="I87" i="15"/>
  <c r="I86" i="15"/>
  <c r="I85" i="15"/>
  <c r="I84" i="15"/>
  <c r="I90" i="15" s="1"/>
  <c r="J74" i="15"/>
  <c r="J71" i="15"/>
  <c r="J69" i="15"/>
  <c r="J65" i="15"/>
  <c r="J75" i="15" s="1"/>
  <c r="J55" i="15"/>
  <c r="J54" i="15"/>
  <c r="J53" i="15"/>
  <c r="J52" i="15"/>
  <c r="J51" i="15"/>
  <c r="J50" i="15"/>
  <c r="J49" i="15"/>
  <c r="J48" i="15"/>
  <c r="J41" i="15"/>
  <c r="J40" i="15"/>
  <c r="J39" i="15"/>
  <c r="J38" i="15"/>
  <c r="J37" i="15"/>
  <c r="J36" i="15"/>
  <c r="J35" i="15"/>
  <c r="J34" i="15"/>
  <c r="C28" i="15"/>
  <c r="J27" i="15"/>
  <c r="J26" i="15"/>
  <c r="J25" i="15"/>
  <c r="J24" i="15"/>
  <c r="J23" i="15"/>
  <c r="J22" i="15"/>
  <c r="J21" i="15"/>
  <c r="J20" i="15"/>
  <c r="J19" i="15"/>
  <c r="J18" i="15"/>
  <c r="J28" i="15" s="1"/>
  <c r="I210" i="12"/>
  <c r="I203" i="12"/>
  <c r="I195" i="12"/>
  <c r="J217" i="12" s="1"/>
  <c r="I185" i="12"/>
  <c r="I184" i="12"/>
  <c r="I183" i="12"/>
  <c r="I182" i="12"/>
  <c r="I186" i="12" s="1"/>
  <c r="I173" i="12"/>
  <c r="I172" i="12"/>
  <c r="I171" i="12"/>
  <c r="I170" i="12"/>
  <c r="I169" i="12"/>
  <c r="I174" i="12" s="1"/>
  <c r="I162" i="12"/>
  <c r="I161" i="12"/>
  <c r="I160" i="12"/>
  <c r="I159" i="12"/>
  <c r="I158" i="12"/>
  <c r="I157" i="12"/>
  <c r="I163" i="12" s="1"/>
  <c r="I147" i="12"/>
  <c r="I146" i="12"/>
  <c r="I148" i="12" s="1"/>
  <c r="I134" i="12"/>
  <c r="I133" i="12"/>
  <c r="I132" i="12"/>
  <c r="I131" i="12"/>
  <c r="I130" i="12"/>
  <c r="I129" i="12"/>
  <c r="I135" i="12" s="1"/>
  <c r="I119" i="12"/>
  <c r="I118" i="12"/>
  <c r="I117" i="12"/>
  <c r="I116" i="12"/>
  <c r="I115" i="12"/>
  <c r="I114" i="12"/>
  <c r="I120" i="12" s="1"/>
  <c r="J105" i="12"/>
  <c r="H104" i="12"/>
  <c r="H103" i="12"/>
  <c r="H102" i="12"/>
  <c r="H101" i="12"/>
  <c r="H100" i="12"/>
  <c r="H99" i="12"/>
  <c r="H105" i="12" s="1"/>
  <c r="I89" i="12"/>
  <c r="I88" i="12"/>
  <c r="I87" i="12"/>
  <c r="I86" i="12"/>
  <c r="I85" i="12"/>
  <c r="I84" i="12"/>
  <c r="I90" i="12" s="1"/>
  <c r="J74" i="12"/>
  <c r="J71" i="12"/>
  <c r="J69" i="12"/>
  <c r="J65" i="12"/>
  <c r="J75" i="12" s="1"/>
  <c r="J55" i="12"/>
  <c r="J54" i="12"/>
  <c r="J53" i="12"/>
  <c r="J52" i="12"/>
  <c r="J51" i="12"/>
  <c r="J50" i="12"/>
  <c r="J49" i="12"/>
  <c r="J48" i="12"/>
  <c r="J41" i="12"/>
  <c r="J40" i="12"/>
  <c r="J39" i="12"/>
  <c r="J38" i="12"/>
  <c r="J37" i="12"/>
  <c r="J36" i="12"/>
  <c r="J35" i="12"/>
  <c r="J34" i="12"/>
  <c r="C28" i="12"/>
  <c r="J27" i="12"/>
  <c r="J26" i="12"/>
  <c r="J25" i="12"/>
  <c r="J24" i="12"/>
  <c r="J23" i="12"/>
  <c r="J22" i="12"/>
  <c r="J21" i="12"/>
  <c r="J20" i="12"/>
  <c r="J19" i="12"/>
  <c r="J18" i="12"/>
  <c r="J28" i="12" s="1"/>
  <c r="F180" i="14"/>
  <c r="F176" i="14"/>
  <c r="F174" i="14"/>
  <c r="F172" i="14"/>
  <c r="K166" i="14"/>
  <c r="I162" i="14"/>
  <c r="F179" i="14" s="1"/>
  <c r="I160" i="14"/>
  <c r="I149" i="14"/>
  <c r="I148" i="14"/>
  <c r="F177" i="14" s="1"/>
  <c r="I132" i="14"/>
  <c r="I130" i="14"/>
  <c r="I112" i="14"/>
  <c r="I111" i="14"/>
  <c r="F175" i="14" s="1"/>
  <c r="I101" i="14"/>
  <c r="D101" i="14"/>
  <c r="I99" i="14"/>
  <c r="I98" i="14"/>
  <c r="D98" i="14"/>
  <c r="I97" i="14"/>
  <c r="D97" i="14"/>
  <c r="I96" i="14"/>
  <c r="D96" i="14"/>
  <c r="I95" i="14"/>
  <c r="F173" i="14" s="1"/>
  <c r="D95" i="14"/>
  <c r="I94" i="14"/>
  <c r="F186" i="14" s="1"/>
  <c r="F187" i="14" s="1"/>
  <c r="D94" i="14"/>
  <c r="I88" i="14"/>
  <c r="I87" i="14"/>
  <c r="G86" i="14"/>
  <c r="G85" i="14"/>
  <c r="G84" i="14"/>
  <c r="G83" i="14"/>
  <c r="H70" i="14"/>
  <c r="H68" i="14"/>
  <c r="J59" i="14"/>
  <c r="J45" i="14"/>
  <c r="J53" i="14" s="1"/>
  <c r="J34" i="14"/>
  <c r="J33" i="14"/>
  <c r="J32" i="14"/>
  <c r="J31" i="14"/>
  <c r="J30" i="14"/>
  <c r="J29" i="14"/>
  <c r="J28" i="14"/>
  <c r="J27" i="14"/>
  <c r="J20" i="14"/>
  <c r="J19" i="14"/>
  <c r="J18" i="14"/>
  <c r="J17" i="14"/>
  <c r="J16" i="14"/>
  <c r="J15" i="14"/>
  <c r="J14" i="14"/>
  <c r="J13" i="14"/>
  <c r="F180" i="11"/>
  <c r="F176" i="11"/>
  <c r="F174" i="11"/>
  <c r="F172" i="11"/>
  <c r="K166" i="11"/>
  <c r="I162" i="11"/>
  <c r="F179" i="11" s="1"/>
  <c r="I160" i="11"/>
  <c r="I149" i="11"/>
  <c r="I148" i="11"/>
  <c r="F177" i="11" s="1"/>
  <c r="I132" i="11"/>
  <c r="I130" i="11"/>
  <c r="I112" i="11"/>
  <c r="I111" i="11"/>
  <c r="F175" i="11" s="1"/>
  <c r="I101" i="11"/>
  <c r="D101" i="11"/>
  <c r="I99" i="11"/>
  <c r="I98" i="11"/>
  <c r="D98" i="11"/>
  <c r="I97" i="11"/>
  <c r="D97" i="11"/>
  <c r="I96" i="11"/>
  <c r="D96" i="11"/>
  <c r="I95" i="11"/>
  <c r="F173" i="11" s="1"/>
  <c r="D95" i="11"/>
  <c r="I94" i="11"/>
  <c r="F186" i="11" s="1"/>
  <c r="F187" i="11" s="1"/>
  <c r="D94" i="11"/>
  <c r="I88" i="11"/>
  <c r="I87" i="11"/>
  <c r="G86" i="11"/>
  <c r="G85" i="11"/>
  <c r="G84" i="11"/>
  <c r="G83" i="11"/>
  <c r="H70" i="11"/>
  <c r="H68" i="11"/>
  <c r="J59" i="11"/>
  <c r="J45" i="11"/>
  <c r="J53" i="11" s="1"/>
  <c r="J34" i="11"/>
  <c r="J33" i="11"/>
  <c r="J32" i="11"/>
  <c r="J31" i="11"/>
  <c r="J30" i="11"/>
  <c r="J29" i="11"/>
  <c r="J28" i="11"/>
  <c r="J27" i="11"/>
  <c r="J20" i="11"/>
  <c r="J19" i="11"/>
  <c r="J18" i="11"/>
  <c r="J17" i="11"/>
  <c r="J16" i="11"/>
  <c r="J15" i="11"/>
  <c r="J14" i="11"/>
  <c r="J13" i="11"/>
  <c r="DU88" i="27"/>
  <c r="DU87" i="27"/>
  <c r="I210" i="8"/>
  <c r="I203" i="8"/>
  <c r="I195" i="8"/>
  <c r="I185" i="8"/>
  <c r="I184" i="8"/>
  <c r="I183" i="8"/>
  <c r="I182" i="8"/>
  <c r="I186" i="8" s="1"/>
  <c r="I173" i="8"/>
  <c r="I172" i="8"/>
  <c r="I171" i="8"/>
  <c r="I170" i="8"/>
  <c r="I169" i="8"/>
  <c r="I174" i="8" s="1"/>
  <c r="I162" i="8"/>
  <c r="I161" i="8"/>
  <c r="I160" i="8"/>
  <c r="I159" i="8"/>
  <c r="I158" i="8"/>
  <c r="I157" i="8"/>
  <c r="I163" i="8" s="1"/>
  <c r="I147" i="8"/>
  <c r="I146" i="8"/>
  <c r="I148" i="8" s="1"/>
  <c r="I134" i="8"/>
  <c r="I133" i="8"/>
  <c r="I132" i="8"/>
  <c r="I131" i="8"/>
  <c r="I130" i="8"/>
  <c r="I129" i="8"/>
  <c r="I135" i="8" s="1"/>
  <c r="I119" i="8"/>
  <c r="I118" i="8"/>
  <c r="I117" i="8"/>
  <c r="I116" i="8"/>
  <c r="I115" i="8"/>
  <c r="I114" i="8"/>
  <c r="I120" i="8" s="1"/>
  <c r="J105" i="8"/>
  <c r="H104" i="8"/>
  <c r="H103" i="8"/>
  <c r="H102" i="8"/>
  <c r="H101" i="8"/>
  <c r="H100" i="8"/>
  <c r="H99" i="8"/>
  <c r="H105" i="8" s="1"/>
  <c r="I89" i="8"/>
  <c r="I88" i="8"/>
  <c r="I87" i="8"/>
  <c r="I86" i="8"/>
  <c r="I85" i="8"/>
  <c r="I84" i="8"/>
  <c r="I90" i="8" s="1"/>
  <c r="J74" i="8"/>
  <c r="J71" i="8"/>
  <c r="J69" i="8"/>
  <c r="J65" i="8"/>
  <c r="J75" i="8" s="1"/>
  <c r="J55" i="8"/>
  <c r="J54" i="8"/>
  <c r="J53" i="8"/>
  <c r="J52" i="8"/>
  <c r="J51" i="8"/>
  <c r="J50" i="8"/>
  <c r="J49" i="8"/>
  <c r="J48" i="8"/>
  <c r="J41" i="8"/>
  <c r="J40" i="8"/>
  <c r="J39" i="8"/>
  <c r="J38" i="8"/>
  <c r="J37" i="8"/>
  <c r="J36" i="8"/>
  <c r="J35" i="8"/>
  <c r="J34" i="8"/>
  <c r="C28" i="8"/>
  <c r="J27" i="8"/>
  <c r="J26" i="8"/>
  <c r="J25" i="8"/>
  <c r="J24" i="8"/>
  <c r="J23" i="8"/>
  <c r="J22" i="8"/>
  <c r="J21" i="8"/>
  <c r="J20" i="8"/>
  <c r="J19" i="8"/>
  <c r="J18" i="8"/>
  <c r="J28" i="8" s="1"/>
  <c r="J215" i="15" l="1"/>
  <c r="J215" i="12"/>
  <c r="F182" i="14"/>
  <c r="F189" i="14" s="1"/>
  <c r="J168" i="14"/>
  <c r="J51" i="14"/>
  <c r="J56" i="14"/>
  <c r="I100" i="14"/>
  <c r="I102" i="14" s="1"/>
  <c r="I103" i="14" s="1"/>
  <c r="J166" i="14" s="1"/>
  <c r="J47" i="14"/>
  <c r="J57" i="14" s="1"/>
  <c r="F182" i="11"/>
  <c r="F189" i="11" s="1"/>
  <c r="J51" i="11"/>
  <c r="J56" i="11"/>
  <c r="I100" i="11"/>
  <c r="I102" i="11" s="1"/>
  <c r="I103" i="11" s="1"/>
  <c r="J168" i="11" s="1"/>
  <c r="J47" i="11"/>
  <c r="J217" i="8"/>
  <c r="J215" i="8"/>
  <c r="J166" i="11" l="1"/>
  <c r="J57" i="11"/>
  <c r="K166" i="1" l="1"/>
  <c r="F174" i="1"/>
  <c r="F173" i="1"/>
  <c r="I88" i="1"/>
  <c r="I162" i="1"/>
  <c r="I160" i="1"/>
  <c r="I132" i="1"/>
  <c r="F186" i="1"/>
  <c r="G85" i="1" l="1"/>
  <c r="D101" i="1"/>
  <c r="I101" i="1" s="1"/>
  <c r="I99" i="1"/>
  <c r="I98" i="1"/>
  <c r="D98" i="1"/>
  <c r="I97" i="1"/>
  <c r="D97" i="1"/>
  <c r="I96" i="1"/>
  <c r="D96" i="1"/>
  <c r="I95" i="1"/>
  <c r="D95" i="1"/>
  <c r="I94" i="1"/>
  <c r="I100" i="1" s="1"/>
  <c r="D94" i="1"/>
  <c r="I102" i="1" l="1"/>
  <c r="I103" i="1" s="1"/>
  <c r="EJ62" i="27" l="1"/>
  <c r="DW62" i="27"/>
  <c r="EJ58" i="27" l="1"/>
  <c r="DW58" i="27"/>
  <c r="EJ73" i="27"/>
  <c r="DW73" i="27"/>
  <c r="J59" i="1" l="1"/>
  <c r="F187" i="1"/>
  <c r="F180" i="1"/>
  <c r="F179" i="1"/>
  <c r="F172" i="1"/>
  <c r="DS73" i="27" l="1"/>
  <c r="DF73" i="27" s="1"/>
  <c r="DT61" i="27"/>
  <c r="DF59" i="27"/>
  <c r="DF87" i="27"/>
  <c r="DF100" i="27"/>
  <c r="DF99" i="27"/>
  <c r="DF98" i="27"/>
  <c r="DF97" i="27"/>
  <c r="DF96" i="27"/>
  <c r="DF95" i="27"/>
  <c r="DF94" i="27"/>
  <c r="DF93" i="27"/>
  <c r="DF92" i="27"/>
  <c r="DF91" i="27"/>
  <c r="DF90" i="27"/>
  <c r="DF89" i="27"/>
  <c r="DF86" i="27"/>
  <c r="DV85" i="27"/>
  <c r="DT85" i="27"/>
  <c r="DF84" i="27"/>
  <c r="DF83" i="27"/>
  <c r="DF82" i="27"/>
  <c r="DF81" i="27"/>
  <c r="DF80" i="27"/>
  <c r="DF79" i="27"/>
  <c r="DF78" i="27"/>
  <c r="DF77" i="27"/>
  <c r="EJ76" i="27"/>
  <c r="DW76" i="27"/>
  <c r="DV76" i="27"/>
  <c r="DU76" i="27"/>
  <c r="DT76" i="27"/>
  <c r="DS76" i="27"/>
  <c r="DF76" i="27" s="1"/>
  <c r="DF75" i="27"/>
  <c r="DF74" i="27"/>
  <c r="EJ72" i="27"/>
  <c r="DW72" i="27"/>
  <c r="DV72" i="27"/>
  <c r="DU72" i="27"/>
  <c r="DT72" i="27"/>
  <c r="DF71" i="27"/>
  <c r="DF70" i="27"/>
  <c r="DF69" i="27"/>
  <c r="DF68" i="27"/>
  <c r="DF67" i="27"/>
  <c r="DF66" i="27"/>
  <c r="DF65" i="27"/>
  <c r="DF64" i="27"/>
  <c r="DF63" i="27"/>
  <c r="EJ61" i="27"/>
  <c r="EJ57" i="27" s="1"/>
  <c r="DW61" i="27"/>
  <c r="DW57" i="27" s="1"/>
  <c r="DF60" i="27"/>
  <c r="DV57" i="27"/>
  <c r="DT57" i="27"/>
  <c r="DF55" i="27"/>
  <c r="DF54" i="27"/>
  <c r="DF53" i="27"/>
  <c r="DF52" i="27"/>
  <c r="DF50" i="27"/>
  <c r="DF49" i="27"/>
  <c r="DF48" i="27"/>
  <c r="DF47" i="27"/>
  <c r="EJ44" i="27"/>
  <c r="EJ29" i="27" s="1"/>
  <c r="DF45" i="27"/>
  <c r="DW44" i="27"/>
  <c r="DW29" i="27" s="1"/>
  <c r="DV44" i="27"/>
  <c r="DF43" i="27"/>
  <c r="DF41" i="27"/>
  <c r="DF40" i="27"/>
  <c r="DF38" i="27"/>
  <c r="DF37" i="27"/>
  <c r="DF36" i="27"/>
  <c r="DF35" i="27"/>
  <c r="DF34" i="27"/>
  <c r="DT29" i="27"/>
  <c r="DF31" i="27"/>
  <c r="DF30" i="27"/>
  <c r="DV29" i="27"/>
  <c r="DS72" i="27" l="1"/>
  <c r="DF72" i="27" s="1"/>
  <c r="DU57" i="27"/>
  <c r="DU85" i="27"/>
  <c r="DV28" i="27"/>
  <c r="DF33" i="27"/>
  <c r="DT56" i="27"/>
  <c r="DT28" i="27" s="1"/>
  <c r="DV56" i="27"/>
  <c r="DS29" i="27"/>
  <c r="DU44" i="27"/>
  <c r="DU56" i="27" l="1"/>
  <c r="DU29" i="27"/>
  <c r="DF44" i="27"/>
  <c r="DF29" i="27"/>
  <c r="DU28" i="27" l="1"/>
  <c r="G84" i="1"/>
  <c r="G86" i="1"/>
  <c r="G83" i="1"/>
  <c r="H68" i="1" l="1"/>
  <c r="J45" i="1" l="1"/>
  <c r="J47" i="1" l="1"/>
  <c r="DF58" i="27"/>
  <c r="J53" i="1"/>
  <c r="J51" i="1" l="1"/>
  <c r="J56" i="1"/>
  <c r="I148" i="1" l="1"/>
  <c r="F177" i="1" l="1"/>
  <c r="I149" i="1"/>
  <c r="C21" i="9"/>
  <c r="J166" i="1" l="1"/>
  <c r="J168" i="1"/>
  <c r="I213" i="16"/>
  <c r="J217" i="16" s="1"/>
  <c r="I176" i="16"/>
  <c r="I175" i="16"/>
  <c r="I174" i="16"/>
  <c r="I173" i="16"/>
  <c r="I172" i="16"/>
  <c r="I171" i="16"/>
  <c r="I164" i="16"/>
  <c r="I163" i="16"/>
  <c r="I162" i="16"/>
  <c r="I161" i="16"/>
  <c r="I160" i="16"/>
  <c r="I153" i="16"/>
  <c r="I152" i="16"/>
  <c r="I151" i="16"/>
  <c r="I150" i="16"/>
  <c r="I149" i="16"/>
  <c r="I148" i="16"/>
  <c r="I138" i="16"/>
  <c r="I137" i="16"/>
  <c r="I125" i="16"/>
  <c r="I124" i="16"/>
  <c r="I123" i="16"/>
  <c r="I122" i="16"/>
  <c r="I121" i="16"/>
  <c r="I120" i="16"/>
  <c r="I110" i="16"/>
  <c r="I109" i="16"/>
  <c r="I108" i="16"/>
  <c r="I107" i="16"/>
  <c r="I106" i="16"/>
  <c r="I105" i="16"/>
  <c r="H95" i="16"/>
  <c r="H94" i="16"/>
  <c r="H93" i="16"/>
  <c r="H92" i="16"/>
  <c r="H91" i="16"/>
  <c r="H90" i="16"/>
  <c r="I80" i="16"/>
  <c r="I79" i="16"/>
  <c r="I78" i="16"/>
  <c r="I77" i="16"/>
  <c r="I76" i="16"/>
  <c r="I75" i="16"/>
  <c r="J46" i="16"/>
  <c r="J45" i="16"/>
  <c r="J44" i="16"/>
  <c r="J43" i="16"/>
  <c r="J42" i="16"/>
  <c r="J41" i="16"/>
  <c r="J40" i="16"/>
  <c r="J39" i="16"/>
  <c r="J32" i="16"/>
  <c r="J31" i="16"/>
  <c r="J30" i="16"/>
  <c r="J29" i="16"/>
  <c r="J28" i="16"/>
  <c r="J27" i="16"/>
  <c r="J26" i="16"/>
  <c r="J25" i="16"/>
  <c r="J19" i="16"/>
  <c r="J56" i="16" s="1"/>
  <c r="C19" i="16"/>
  <c r="I139" i="16" l="1"/>
  <c r="I81" i="16"/>
  <c r="I126" i="16"/>
  <c r="I177" i="16"/>
  <c r="J33" i="16"/>
  <c r="J47" i="16"/>
  <c r="J62" i="16"/>
  <c r="H96" i="16"/>
  <c r="I111" i="16"/>
  <c r="I154" i="16"/>
  <c r="I165" i="16"/>
  <c r="J65" i="16"/>
  <c r="J60" i="16"/>
  <c r="J66" i="16" l="1"/>
  <c r="I213" i="13" l="1"/>
  <c r="C19" i="13"/>
  <c r="J19" i="13"/>
  <c r="J56" i="13" s="1"/>
  <c r="J25" i="13"/>
  <c r="J26" i="13"/>
  <c r="J27" i="13"/>
  <c r="J28" i="13"/>
  <c r="J29" i="13"/>
  <c r="J30" i="13"/>
  <c r="J31" i="13"/>
  <c r="J32" i="13"/>
  <c r="J39" i="13"/>
  <c r="J40" i="13"/>
  <c r="J41" i="13"/>
  <c r="J42" i="13"/>
  <c r="J43" i="13"/>
  <c r="J44" i="13"/>
  <c r="J45" i="13"/>
  <c r="J46" i="13"/>
  <c r="I75" i="13"/>
  <c r="I76" i="13"/>
  <c r="I77" i="13"/>
  <c r="I78" i="13"/>
  <c r="I79" i="13"/>
  <c r="I80" i="13"/>
  <c r="H90" i="13"/>
  <c r="H91" i="13"/>
  <c r="H92" i="13"/>
  <c r="H93" i="13"/>
  <c r="H94" i="13"/>
  <c r="H95" i="13"/>
  <c r="I105" i="13"/>
  <c r="I106" i="13"/>
  <c r="I107" i="13"/>
  <c r="I108" i="13"/>
  <c r="I109" i="13"/>
  <c r="I110" i="13"/>
  <c r="I120" i="13"/>
  <c r="I121" i="13"/>
  <c r="I122" i="13"/>
  <c r="I123" i="13"/>
  <c r="I124" i="13"/>
  <c r="I125" i="13"/>
  <c r="I137" i="13"/>
  <c r="I138" i="13"/>
  <c r="I148" i="13"/>
  <c r="I149" i="13"/>
  <c r="I150" i="13"/>
  <c r="I151" i="13"/>
  <c r="I152" i="13"/>
  <c r="I153" i="13"/>
  <c r="I160" i="13"/>
  <c r="I161" i="13"/>
  <c r="I162" i="13"/>
  <c r="I163" i="13"/>
  <c r="I164" i="13"/>
  <c r="I171" i="13"/>
  <c r="I172" i="13"/>
  <c r="I173" i="13"/>
  <c r="I174" i="13"/>
  <c r="I175" i="13"/>
  <c r="I176" i="13"/>
  <c r="I197" i="13"/>
  <c r="I208" i="9"/>
  <c r="J217" i="13" l="1"/>
  <c r="J47" i="13"/>
  <c r="J60" i="13"/>
  <c r="J65" i="13"/>
  <c r="I111" i="13"/>
  <c r="I81" i="13"/>
  <c r="I139" i="13"/>
  <c r="I165" i="13"/>
  <c r="I126" i="13"/>
  <c r="I177" i="13"/>
  <c r="I154" i="13"/>
  <c r="H96" i="13"/>
  <c r="J33" i="13"/>
  <c r="J62" i="13"/>
  <c r="J21" i="9"/>
  <c r="J66" i="13" l="1"/>
  <c r="I130" i="1"/>
  <c r="F176" i="1" s="1"/>
  <c r="K68" i="9" l="1"/>
  <c r="I202" i="9" l="1"/>
  <c r="I210" i="9" s="1"/>
  <c r="J214" i="9" s="1"/>
  <c r="I195" i="9"/>
  <c r="I174" i="9"/>
  <c r="I173" i="9"/>
  <c r="I172" i="9"/>
  <c r="I171" i="9"/>
  <c r="I170" i="9"/>
  <c r="I169" i="9"/>
  <c r="I162" i="9"/>
  <c r="I161" i="9"/>
  <c r="I160" i="9"/>
  <c r="I159" i="9"/>
  <c r="I158" i="9"/>
  <c r="I151" i="9"/>
  <c r="I150" i="9"/>
  <c r="I149" i="9"/>
  <c r="I148" i="9"/>
  <c r="I147" i="9"/>
  <c r="I146" i="9"/>
  <c r="I136" i="9"/>
  <c r="I135" i="9"/>
  <c r="I123" i="9"/>
  <c r="I122" i="9"/>
  <c r="I121" i="9"/>
  <c r="I120" i="9"/>
  <c r="I119" i="9"/>
  <c r="I118" i="9"/>
  <c r="I108" i="9"/>
  <c r="I107" i="9"/>
  <c r="I106" i="9"/>
  <c r="I105" i="9"/>
  <c r="I104" i="9"/>
  <c r="I103" i="9"/>
  <c r="I82" i="9"/>
  <c r="I81" i="9"/>
  <c r="I80" i="9"/>
  <c r="I79" i="9"/>
  <c r="I78" i="9"/>
  <c r="I77" i="9"/>
  <c r="J48" i="9"/>
  <c r="J47" i="9"/>
  <c r="J46" i="9"/>
  <c r="J45" i="9"/>
  <c r="J44" i="9"/>
  <c r="J43" i="9"/>
  <c r="J42" i="9"/>
  <c r="J41" i="9"/>
  <c r="J34" i="9"/>
  <c r="J33" i="9"/>
  <c r="J32" i="9"/>
  <c r="J31" i="9"/>
  <c r="J30" i="9"/>
  <c r="J29" i="9"/>
  <c r="J28" i="9"/>
  <c r="J27" i="9"/>
  <c r="J35" i="9" l="1"/>
  <c r="J49" i="9"/>
  <c r="I137" i="9"/>
  <c r="I83" i="9"/>
  <c r="I175" i="9"/>
  <c r="I109" i="9"/>
  <c r="I163" i="9"/>
  <c r="I124" i="9"/>
  <c r="H94" i="9"/>
  <c r="I152" i="9"/>
  <c r="J64" i="9" l="1"/>
  <c r="J67" i="9"/>
  <c r="J62" i="9"/>
  <c r="J58" i="9"/>
  <c r="J68" i="9" l="1"/>
  <c r="L68" i="9" l="1"/>
  <c r="H70" i="1"/>
  <c r="J57" i="1"/>
  <c r="DS62" i="27" s="1"/>
  <c r="DS61" i="27" l="1"/>
  <c r="DF62" i="27"/>
  <c r="DF61" i="27" l="1"/>
  <c r="DS57" i="27"/>
  <c r="I111" i="1"/>
  <c r="I87" i="1"/>
  <c r="J34" i="1"/>
  <c r="J33" i="1"/>
  <c r="J32" i="1"/>
  <c r="J31" i="1"/>
  <c r="J30" i="1"/>
  <c r="J29" i="1"/>
  <c r="J28" i="1"/>
  <c r="J27" i="1"/>
  <c r="J14" i="1"/>
  <c r="J15" i="1"/>
  <c r="J16" i="1"/>
  <c r="J17" i="1"/>
  <c r="J18" i="1"/>
  <c r="J19" i="1"/>
  <c r="J20" i="1"/>
  <c r="J13" i="1"/>
  <c r="F175" i="1" l="1"/>
  <c r="I112" i="1"/>
  <c r="DF57" i="27"/>
  <c r="K163" i="9" l="1"/>
  <c r="K165" i="13"/>
  <c r="K165" i="16"/>
  <c r="F182" i="1"/>
  <c r="F189" i="1" l="1"/>
  <c r="DS85" i="27"/>
  <c r="DF88" i="27"/>
  <c r="DS56" i="27" l="1"/>
  <c r="DS27" i="27" l="1"/>
  <c r="DF27" i="27" s="1"/>
  <c r="DF56" i="27"/>
  <c r="DW85" i="27"/>
  <c r="DW56" i="27" s="1"/>
  <c r="DW28" i="27" s="1"/>
  <c r="EJ85" i="27"/>
  <c r="EJ56" i="27" s="1"/>
  <c r="EJ28" i="27" s="1"/>
  <c r="DS28" i="27" l="1"/>
  <c r="DF28" i="27" s="1"/>
</calcChain>
</file>

<file path=xl/sharedStrings.xml><?xml version="1.0" encoding="utf-8"?>
<sst xmlns="http://schemas.openxmlformats.org/spreadsheetml/2006/main" count="2343" uniqueCount="547">
  <si>
    <t>Расчеты (обоснования)</t>
  </si>
  <si>
    <t>1.Расчеты (обоснования) выплат персоналу (строка 210)</t>
  </si>
  <si>
    <t>1.1.Расчеты (обоснования) расходов на оплату труда</t>
  </si>
  <si>
    <t>№</t>
  </si>
  <si>
    <t>Должность, группа должностей</t>
  </si>
  <si>
    <t>Установленная численность</t>
  </si>
  <si>
    <t>Среднемесячный размер оплаты труда на одного работника, руб</t>
  </si>
  <si>
    <t>всего</t>
  </si>
  <si>
    <t>в том числе:</t>
  </si>
  <si>
    <t>по должностному окладу</t>
  </si>
  <si>
    <t>по выплатам компенсационного характера</t>
  </si>
  <si>
    <t>по выплатам стимулирующего характера</t>
  </si>
  <si>
    <t>Ежемесячная надбавка к должностному окладу, %</t>
  </si>
  <si>
    <t>Итого:</t>
  </si>
  <si>
    <t>х</t>
  </si>
  <si>
    <t>1.2.Расчеты (обоснования)  выплат персоналу при направлении в служебные командировки</t>
  </si>
  <si>
    <t>Наименование расходов</t>
  </si>
  <si>
    <t>Средний размер выплаты на одного работника в день, руб</t>
  </si>
  <si>
    <t>Количество работников, чел.</t>
  </si>
  <si>
    <t>Количест-во дней</t>
  </si>
  <si>
    <t>Сумма, руб (гр.3*гр.4*гр.5)</t>
  </si>
  <si>
    <t>1.3. Расчеты (обоснования) выплат персоналу по уходу за ребенком</t>
  </si>
  <si>
    <t>Численность рабоников, получающих пособие</t>
  </si>
  <si>
    <t>количество выплат  в год на одного работника</t>
  </si>
  <si>
    <t>Размер выплаты ( пособия) в месяц, руб</t>
  </si>
  <si>
    <t>1.4. Расчеты (обоснования)  страховых взносов на обязательное страхование в Пенсионный</t>
  </si>
  <si>
    <t xml:space="preserve">фонд РФ, в Фонд социального страхования РФ, в Федеральный фонд обязательного </t>
  </si>
  <si>
    <t>медицинского страхования</t>
  </si>
  <si>
    <t>Наименование государственного внебюджетнорго фонда</t>
  </si>
  <si>
    <t>Размер базы для начисления страховых взносов, руб</t>
  </si>
  <si>
    <t>Сумма взносов, руб</t>
  </si>
  <si>
    <t>Страховые взносы в Пенсионный фонд Российской Федерации, всего</t>
  </si>
  <si>
    <t>1.1.</t>
  </si>
  <si>
    <t>1.2.</t>
  </si>
  <si>
    <t>1.3.</t>
  </si>
  <si>
    <t xml:space="preserve"> </t>
  </si>
  <si>
    <t xml:space="preserve">        в том числе :                                                                                                                                                                     по ставке 22,0%</t>
  </si>
  <si>
    <t>с применением пониженных тарифов взносов в Пенсионный фонд РФ для отдельных категорий плательщиков</t>
  </si>
  <si>
    <t>Страховые взносы в Фонд социального страхования РФ, всего</t>
  </si>
  <si>
    <t>2.1.</t>
  </si>
  <si>
    <t xml:space="preserve">          в том числе:                                                                                                                                 обязательное страхование на случай временной нетрудоспособности и в связи с материнством по ставке 2,9%</t>
  </si>
  <si>
    <t>2.2.</t>
  </si>
  <si>
    <t xml:space="preserve">       по ставке 10%</t>
  </si>
  <si>
    <t>2.3.</t>
  </si>
  <si>
    <t xml:space="preserve">       обязательное социальное страхование от несчастных случаев на производстве и профессиональных заболеванийпо  ставке 0,2 %</t>
  </si>
  <si>
    <t xml:space="preserve">       с применением ставки взносов в Фонд социального страхования РФ  по ставке 0,0%</t>
  </si>
  <si>
    <t>2.4.</t>
  </si>
  <si>
    <t xml:space="preserve">      обязательное социальное страхование от несчастных случаев на производстве и профессиональных заболеваний по ставке 0,_%</t>
  </si>
  <si>
    <t>2.5.</t>
  </si>
  <si>
    <t xml:space="preserve">       обязательное социальное страхование от  несчастных случаев на производстве и профессиональных заболевания по ставке 0,_%</t>
  </si>
  <si>
    <t>Страховые взносы в Федеральный фонд обязательного медицинского страхования, всего ( по ставке  5,1%)</t>
  </si>
  <si>
    <t>Наименование показателя</t>
  </si>
  <si>
    <t>Размер одной выплаты, руб</t>
  </si>
  <si>
    <t>Количество выплат в год</t>
  </si>
  <si>
    <t>Общая сумма выплат, руб ( гр.3*гр.4)</t>
  </si>
  <si>
    <t>3. Расчет (обоснование) расходов на уплату налогов, сборов и иных платежей</t>
  </si>
  <si>
    <t>Источник финансового обеспечения ____________________________________________________</t>
  </si>
  <si>
    <t>Код видов расходов  __________________________________________________________________</t>
  </si>
  <si>
    <t>Источник финансового обеспечения ______________________________________________________</t>
  </si>
  <si>
    <t>Код видов расходов  ___________________________________________________________________</t>
  </si>
  <si>
    <t>Налоговая база, руб</t>
  </si>
  <si>
    <t>Ставка налога, %</t>
  </si>
  <si>
    <t>Фонд оплаты труда в год, руб  (гр.3*гр.4*(1+ гр.8/100)* гр9.*12)</t>
  </si>
  <si>
    <t>4.Расчет (обоснование) расходов на безвозмездные перечисления организациям</t>
  </si>
  <si>
    <t>Размер одной  выплаты, руб</t>
  </si>
  <si>
    <t>Общая сумма выплат, руб (гр.3* гр.4)</t>
  </si>
  <si>
    <t>5. Расчет  (обоснование) прочих расходов (кроме расходов на закупку товаров, работ, услуг)</t>
  </si>
  <si>
    <t>Количество номеров</t>
  </si>
  <si>
    <t>Количество платежей в год</t>
  </si>
  <si>
    <t>Стоимость за единицу, руб</t>
  </si>
  <si>
    <t>Сумма руб. ( гр.3*гр.4*гр.5)</t>
  </si>
  <si>
    <t>6.1.Расчет (обоснование) расходов на оплату услуг связи</t>
  </si>
  <si>
    <t>Цена услуги перевозки, руб</t>
  </si>
  <si>
    <t>Сумма, руб (гр.3* гр.4)</t>
  </si>
  <si>
    <t>6.4. Расчет (обоснование)  расходов на оплату аренды имущества</t>
  </si>
  <si>
    <t>6.3. Расчет (обоснование) расходов на оплату коммунальных услуг</t>
  </si>
  <si>
    <t>Размер потребления ресурсов</t>
  </si>
  <si>
    <t>Тариф ( с учетом НДС), руб</t>
  </si>
  <si>
    <t>Индексация, %</t>
  </si>
  <si>
    <t>Количество</t>
  </si>
  <si>
    <t>Ставка арендной платы</t>
  </si>
  <si>
    <t>Стоимость с учетом НДС, руб</t>
  </si>
  <si>
    <t>Объект</t>
  </si>
  <si>
    <t>Количество работ (услуг)</t>
  </si>
  <si>
    <t>Стоимость работ (услуг), руб</t>
  </si>
  <si>
    <t>Количество договоров</t>
  </si>
  <si>
    <t>Стоимость  услуги, руб</t>
  </si>
  <si>
    <t>6.7.Расчет (обоснование) расходов на приобретение основных средств, материальных запасов</t>
  </si>
  <si>
    <t>Средняя стоимость, руб</t>
  </si>
  <si>
    <t>2.Расчеты (обоснования) расходов на социальные и иные выплаты населению</t>
  </si>
  <si>
    <t>Сумма исчисленного налога, подлежащего уплате, руб (гр.3*гр.4/100)</t>
  </si>
  <si>
    <t>СОГЛАСОВАНО</t>
  </si>
  <si>
    <t>(подпись)</t>
  </si>
  <si>
    <t>(расшифровка подписи)</t>
  </si>
  <si>
    <t>Единица измерения: руб.</t>
  </si>
  <si>
    <t>Код строки</t>
  </si>
  <si>
    <t>субсидии на осуществление капитальных вложений</t>
  </si>
  <si>
    <t>услуги связи</t>
  </si>
  <si>
    <t>Районный коэффи-циент, северные надбавки</t>
  </si>
  <si>
    <t>Код видов расходов  ________111,112,113,119_________________________________________________________</t>
  </si>
  <si>
    <t>налог на имущество</t>
  </si>
  <si>
    <t>МБ</t>
  </si>
  <si>
    <t>МБ,РБ</t>
  </si>
  <si>
    <t>тепловая энергия</t>
  </si>
  <si>
    <t>электроэнергия</t>
  </si>
  <si>
    <t>горячее водоснабжение</t>
  </si>
  <si>
    <t>водоснабжение</t>
  </si>
  <si>
    <t>водоотведение</t>
  </si>
  <si>
    <t>интернет</t>
  </si>
  <si>
    <t>6.5. Расчет (обоснование) расходов на оплату работ, услуг по содержанию имущества</t>
  </si>
  <si>
    <t xml:space="preserve">6.6. Расчет (обоснование) расходов на оплату прочих работ, услуг </t>
  </si>
  <si>
    <t>Количество услуг перевозки</t>
  </si>
  <si>
    <t>техобслуживание АПС</t>
  </si>
  <si>
    <t>медосмотр</t>
  </si>
  <si>
    <t>производственный контроль</t>
  </si>
  <si>
    <t>Всего по субвенции на выполнение муниципального задания:</t>
  </si>
  <si>
    <t>Выделено бюджетных ассигнований</t>
  </si>
  <si>
    <t>Поступления от услуг на платной основе и от  иной приносящей доход деятельности</t>
  </si>
  <si>
    <t>Субсидии на  иные выплаты</t>
  </si>
  <si>
    <t>приносящий доход деятельность</t>
  </si>
  <si>
    <t>Сумма взносов, руб.*</t>
  </si>
  <si>
    <t>* выделено бюджетных ассигнований</t>
  </si>
  <si>
    <t>Сумма исчисленного налога, подлежащего уплате, руб (гр.3*гр.4/100)*</t>
  </si>
  <si>
    <t>Сумма руб. ( гр.3*гр.4*гр.5)*</t>
  </si>
  <si>
    <t>Сумма, руб (гр.3* гр.4)*</t>
  </si>
  <si>
    <t>ПФХД</t>
  </si>
  <si>
    <t>6.2 Расчет  (обоснование) расходов  на оплату транспортных  услуг</t>
  </si>
  <si>
    <t>12 месяцев</t>
  </si>
  <si>
    <t xml:space="preserve">  в т.ч.расходы на закупку  товаров, работ, услуг</t>
  </si>
  <si>
    <t>6. Расчет (обоснование) расходов на закупку товаров, работ, услуг</t>
  </si>
  <si>
    <t>дератизация, дезинсекция</t>
  </si>
  <si>
    <t>заправка картриджа</t>
  </si>
  <si>
    <t xml:space="preserve">охрана </t>
  </si>
  <si>
    <t>6.2 Расчет  (обоснование) расходов  на оплату транспорниых  услуг</t>
  </si>
  <si>
    <t>Муниципальное бюджетное учреждение дополнительного образования СДЮСШ № 3 г. Улан-Удэ</t>
  </si>
  <si>
    <t>к плану финансово-хозяйственной деятельности по состоянию на 31.05.2017 года</t>
  </si>
  <si>
    <t>(очередной финансовый год)</t>
  </si>
  <si>
    <t>Итого по внебюджету:</t>
  </si>
  <si>
    <t>Муниципальное бюджетное учреждение  СШ № 3 г. Улан-Удэ</t>
  </si>
  <si>
    <t>Всего по иным субсидиям:</t>
  </si>
  <si>
    <t>"</t>
  </si>
  <si>
    <t xml:space="preserve"> г.</t>
  </si>
  <si>
    <t>от "</t>
  </si>
  <si>
    <t>Дата</t>
  </si>
  <si>
    <t>функции и полномочия учредителя</t>
  </si>
  <si>
    <t>027</t>
  </si>
  <si>
    <t>383</t>
  </si>
  <si>
    <t>по ОКЕИ</t>
  </si>
  <si>
    <t>Субсидия на  участие учащихся, творческих коллективов, спортивных сборных команд города Улан-Удэ в республиканских, всероссийских, международных конкурсах, фестивалях, спортивных соревнованиях, учебно-тренировочных сборах</t>
  </si>
  <si>
    <t>1</t>
  </si>
  <si>
    <t>(должность)</t>
  </si>
  <si>
    <t>(телефон)</t>
  </si>
  <si>
    <t>ИТОГО:</t>
  </si>
  <si>
    <t>техобслуживание КТС, ПЦН</t>
  </si>
  <si>
    <t>услуги домена и хостинга</t>
  </si>
  <si>
    <t>Проведение учебно тренировочных занятий</t>
  </si>
  <si>
    <t>Утверждаю</t>
  </si>
  <si>
    <t xml:space="preserve">Директор  </t>
  </si>
  <si>
    <t>(наименование должности уполномоченного лица)</t>
  </si>
  <si>
    <t>(наименование  учреждения)</t>
  </si>
  <si>
    <t>План финансово-хозяйственной деятельности на 20</t>
  </si>
  <si>
    <t>и 20</t>
  </si>
  <si>
    <t>22</t>
  </si>
  <si>
    <r>
      <t xml:space="preserve"> годов </t>
    </r>
    <r>
      <rPr>
        <b/>
        <sz val="9"/>
        <rFont val="Times New Roman"/>
        <family val="1"/>
        <charset val="204"/>
      </rPr>
      <t>)</t>
    </r>
  </si>
  <si>
    <t>Коды</t>
  </si>
  <si>
    <r>
      <t xml:space="preserve"> г. </t>
    </r>
    <r>
      <rPr>
        <vertAlign val="superscript"/>
        <sz val="8"/>
        <rFont val="Times New Roman"/>
        <family val="1"/>
        <charset val="204"/>
      </rPr>
      <t>1</t>
    </r>
  </si>
  <si>
    <t>Орган, осуществляющий</t>
  </si>
  <si>
    <t>по Сводному реестру</t>
  </si>
  <si>
    <t xml:space="preserve"> УФКиС Администрации г.Улан-Удэ</t>
  </si>
  <si>
    <t>глава по БК</t>
  </si>
  <si>
    <t>ИНН</t>
  </si>
  <si>
    <t>Учреждение</t>
  </si>
  <si>
    <t>КПП</t>
  </si>
  <si>
    <t>032601001</t>
  </si>
  <si>
    <t>Раздел 1. Поступления и выплаты</t>
  </si>
  <si>
    <r>
      <t xml:space="preserve">Код по бюджетной классификации Российской Федерации </t>
    </r>
    <r>
      <rPr>
        <vertAlign val="superscript"/>
        <sz val="8"/>
        <rFont val="Times New Roman"/>
        <family val="1"/>
        <charset val="204"/>
      </rPr>
      <t>2</t>
    </r>
  </si>
  <si>
    <r>
      <t xml:space="preserve">Аналитический код </t>
    </r>
    <r>
      <rPr>
        <vertAlign val="superscript"/>
        <sz val="8"/>
        <rFont val="Times New Roman"/>
        <family val="1"/>
        <charset val="204"/>
      </rPr>
      <t>3</t>
    </r>
  </si>
  <si>
    <t>Сумма</t>
  </si>
  <si>
    <t>на 20</t>
  </si>
  <si>
    <t>в том числе</t>
  </si>
  <si>
    <t>за пределами планового периода</t>
  </si>
  <si>
    <t>очередной финансовый год всего</t>
  </si>
  <si>
    <t>субсидии на финансовое обеспечение выполнения муниципального задания</t>
  </si>
  <si>
    <t>доходы от иной приносящей доход деятельности</t>
  </si>
  <si>
    <t>субсидии на иные цели</t>
  </si>
  <si>
    <t>прочие</t>
  </si>
  <si>
    <t>первый год планового периода</t>
  </si>
  <si>
    <t>второй год планового периода</t>
  </si>
  <si>
    <t>2</t>
  </si>
  <si>
    <t>3</t>
  </si>
  <si>
    <t>4</t>
  </si>
  <si>
    <t>5</t>
  </si>
  <si>
    <t>6</t>
  </si>
  <si>
    <t>7</t>
  </si>
  <si>
    <t>8</t>
  </si>
  <si>
    <t>9</t>
  </si>
  <si>
    <t>10</t>
  </si>
  <si>
    <t>11</t>
  </si>
  <si>
    <r>
      <t xml:space="preserve">Остаток средств на начало текущего финансового года </t>
    </r>
    <r>
      <rPr>
        <vertAlign val="superscript"/>
        <sz val="8"/>
        <rFont val="Times New Roman"/>
        <family val="1"/>
        <charset val="204"/>
      </rPr>
      <t>4</t>
    </r>
  </si>
  <si>
    <t>0001</t>
  </si>
  <si>
    <r>
      <t xml:space="preserve">Остаток средств на конец текущего финансового года </t>
    </r>
    <r>
      <rPr>
        <vertAlign val="superscript"/>
        <sz val="8"/>
        <rFont val="Times New Roman"/>
        <family val="1"/>
        <charset val="204"/>
      </rPr>
      <t>4</t>
    </r>
  </si>
  <si>
    <t>0002</t>
  </si>
  <si>
    <t>Доходы, всего:</t>
  </si>
  <si>
    <t>1000</t>
  </si>
  <si>
    <t>в том числе:
доходы от собственности, всего</t>
  </si>
  <si>
    <t>1100</t>
  </si>
  <si>
    <t>120</t>
  </si>
  <si>
    <t>1110</t>
  </si>
  <si>
    <t>доходы от оказания услуг, работ, компенсации затрат учреждений, всего</t>
  </si>
  <si>
    <t>1200</t>
  </si>
  <si>
    <t>130</t>
  </si>
  <si>
    <t>1210</t>
  </si>
  <si>
    <t>1220</t>
  </si>
  <si>
    <t>1230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</si>
  <si>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</si>
  <si>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</si>
  <si>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</si>
  <si>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</si>
  <si>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</si>
  <si>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</si>
  <si>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</si>
  <si>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</si>
  <si>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</si>
  <si>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</si>
  <si>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</si>
  <si>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целевые субсидии</t>
  </si>
  <si>
    <t>1520</t>
  </si>
  <si>
    <t>доходы от операций с активами, всего</t>
  </si>
  <si>
    <t>1900</t>
  </si>
  <si>
    <r>
      <t xml:space="preserve">прочие поступления, всего </t>
    </r>
    <r>
      <rPr>
        <vertAlign val="superscript"/>
        <sz val="8"/>
        <rFont val="Times New Roman"/>
        <family val="1"/>
        <charset val="204"/>
      </rPr>
      <t>5</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</si>
  <si>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</si>
  <si>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</si>
  <si>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</si>
  <si>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</si>
  <si>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</si>
  <si>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</si>
  <si>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</si>
  <si>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</si>
  <si>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</si>
  <si>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</si>
  <si>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</si>
  <si>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</si>
  <si>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</si>
  <si>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</si>
  <si>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</si>
  <si>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</si>
  <si>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</si>
  <si>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</si>
  <si>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</si>
  <si>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</si>
  <si>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</si>
  <si>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</si>
  <si>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</si>
  <si>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</si>
  <si>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страховые взносы на обязательное социальное страхование в части выплат персоналу, подлежащих обложению страховыми взносами</t>
  </si>
  <si>
    <t>139</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</si>
  <si>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</si>
  <si>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</si>
  <si>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</si>
  <si>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</si>
  <si>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</si>
  <si>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</si>
  <si>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</si>
  <si>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</si>
  <si>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</si>
  <si>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</si>
  <si>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</si>
  <si>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</si>
  <si>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</si>
  <si>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</si>
  <si>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</si>
  <si>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</si>
  <si>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</si>
  <si>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</si>
  <si>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</si>
  <si>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</si>
  <si>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</si>
  <si>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</si>
  <si>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</si>
  <si>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</si>
  <si>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</si>
  <si>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</si>
  <si>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</si>
  <si>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</si>
  <si>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</si>
  <si>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</si>
  <si>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</si>
  <si>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</si>
  <si>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</si>
  <si>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</si>
  <si>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</si>
  <si>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</si>
  <si>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</si>
  <si>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</si>
  <si>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</si>
  <si>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</si>
  <si>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6</t>
    </r>
  </si>
  <si>
    <t>2600</t>
  </si>
  <si>
    <t>в том числе:
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</si>
  <si>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</si>
  <si>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</si>
  <si>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</si>
  <si>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</si>
  <si>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</si>
  <si>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 всего</t>
  </si>
  <si>
    <t>2640</t>
  </si>
  <si>
    <t>244</t>
  </si>
  <si>
    <t>капитальные вложения в объекты муниципальной собственности, всего</t>
  </si>
  <si>
    <t>2650</t>
  </si>
  <si>
    <t>400</t>
  </si>
  <si>
    <t>в том числе:
приобретение объектов недвижимого имущества муниципальными учреждениями</t>
  </si>
  <si>
    <t>406</t>
  </si>
  <si>
    <t>строительство (реконструкция) объектов недвижимого имущества муниципальными учреждениями</t>
  </si>
  <si>
    <t>407</t>
  </si>
  <si>
    <r>
      <t>Выплаты, уменьшающие доход, всего</t>
    </r>
    <r>
      <rPr>
        <b/>
        <vertAlign val="superscript"/>
        <sz val="8"/>
        <rFont val="Times New Roman"/>
        <family val="1"/>
        <charset val="204"/>
      </rPr>
      <t xml:space="preserve"> 7 </t>
    </r>
  </si>
  <si>
    <t>3000</t>
  </si>
  <si>
    <t>100</t>
  </si>
  <si>
    <t xml:space="preserve">в том числе:
налог на прибыль </t>
  </si>
  <si>
    <t>3010</t>
  </si>
  <si>
    <t xml:space="preserve">налог на добавленную стоимость </t>
  </si>
  <si>
    <t>3020</t>
  </si>
  <si>
    <t xml:space="preserve">прочие налоги, уменьшающие доход </t>
  </si>
  <si>
    <t>3030</t>
  </si>
  <si>
    <r>
      <t xml:space="preserve">Прочие выплаты, всего </t>
    </r>
    <r>
      <rPr>
        <b/>
        <vertAlign val="superscript"/>
        <sz val="8"/>
        <rFont val="Times New Roman"/>
        <family val="1"/>
        <charset val="204"/>
      </rPr>
      <t>8</t>
    </r>
  </si>
  <si>
    <t>4000</t>
  </si>
  <si>
    <t>из них:
возврат в бюджет средств субсидии</t>
  </si>
  <si>
    <t>4010</t>
  </si>
  <si>
    <t>610</t>
  </si>
  <si>
    <r>
      <t>_____</t>
    </r>
    <r>
      <rPr>
        <vertAlign val="superscript"/>
        <sz val="7"/>
        <rFont val="Times New Roman"/>
        <family val="1"/>
        <charset val="204"/>
      </rPr>
      <t xml:space="preserve">1 </t>
    </r>
    <r>
      <rPr>
        <sz val="7"/>
        <rFont val="Times New Roman"/>
        <family val="1"/>
        <charset val="204"/>
      </rPr>
      <t>Указывается дата утверждения плана</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</si>
  <si>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</si>
  <si>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</si>
  <si>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</si>
  <si>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</si>
  <si>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</si>
  <si>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</si>
  <si>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</si>
  <si>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</si>
  <si>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</si>
  <si>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</si>
  <si>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Исполнитель</t>
  </si>
  <si>
    <t>(фамилия, инициалы)</t>
  </si>
  <si>
    <r>
      <t xml:space="preserve">Раздел 2. Сведения по выплатам на закупки товаров, работ, услуг </t>
    </r>
    <r>
      <rPr>
        <b/>
        <vertAlign val="superscript"/>
        <sz val="8"/>
        <rFont val="Times New Roman"/>
        <family val="1"/>
        <charset val="204"/>
      </rPr>
      <t>9</t>
    </r>
  </si>
  <si>
    <t>№
п/п</t>
  </si>
  <si>
    <t>Коды
строк</t>
  </si>
  <si>
    <t>Год
начала закупки</t>
  </si>
  <si>
    <t>(первый год планового периода)</t>
  </si>
  <si>
    <t>(второй год планового периода)</t>
  </si>
  <si>
    <r>
      <t xml:space="preserve">Выплаты на закупку товаров, работ, услуг, всего </t>
    </r>
    <r>
      <rPr>
        <b/>
        <vertAlign val="superscript"/>
        <sz val="8"/>
        <rFont val="Times New Roman"/>
        <family val="1"/>
        <charset val="204"/>
      </rPr>
      <t>10</t>
    </r>
  </si>
  <si>
    <t>26000</t>
  </si>
  <si>
    <t>1.1</t>
  </si>
  <si>
    <t>26100</t>
  </si>
  <si>
    <t>1.2</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</si>
  <si>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11</t>
    </r>
  </si>
  <si>
    <t>26200</t>
  </si>
  <si>
    <t>1.3</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</si>
  <si>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12</t>
    </r>
  </si>
  <si>
    <t>26300</t>
  </si>
  <si>
    <t>1.4</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</si>
  <si>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12</t>
    </r>
  </si>
  <si>
    <t>26400</t>
  </si>
  <si>
    <t>1.4.1</t>
  </si>
  <si>
    <t>в том числе:
за счет субсидий, предоставляемых на финансовое обеспечение выполнения муниципального задания</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</si>
  <si>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</si>
  <si>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</si>
  <si>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</si>
  <si>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</si>
  <si>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</si>
  <si>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13</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</si>
  <si>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</si>
  <si>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</si>
  <si>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</si>
  <si>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</si>
  <si>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</si>
  <si>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</si>
  <si>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</si>
  <si>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</si>
  <si>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</si>
  <si>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14</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</si>
  <si>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</si>
  <si>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</si>
  <si>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</si>
  <si>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</si>
  <si>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</si>
  <si>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</si>
  <si>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</si>
  <si>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</si>
  <si>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</si>
  <si>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</si>
  <si>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</si>
  <si>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</si>
  <si>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</si>
  <si>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</si>
  <si>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</si>
  <si>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</si>
  <si>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14</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</si>
  <si>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</si>
  <si>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</si>
  <si>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</si>
  <si>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</si>
  <si>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</si>
  <si>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</si>
  <si>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</si>
  <si>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</si>
  <si>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(наименование должности уполномоченного лица учредителя)</t>
  </si>
  <si>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</si>
  <si>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</si>
  <si>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</si>
  <si>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муниципальным бюджетным учреждением показатель не формируется.</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</si>
  <si>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</si>
  <si>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муниципального бюджетного учреждения должен быть не менее суммы показателей строк 26410, 26420, 26430, 26440 по соответствующей графе,  муниципального автономного учреждения - не менее показателя строки 26430 по соответствующей графе.</t>
    </r>
  </si>
  <si>
    <t xml:space="preserve">к плану финансово-хозяйственной деятельности за 2022 год </t>
  </si>
  <si>
    <t>Субсидии на оплату за аренду помещений для проведения спортивных занятий</t>
  </si>
  <si>
    <t>Субсидии на приобретение и (или) монтаж основных средств (за исключением объектов недвижимости) и (или) материальных запасов для осуществления основных видов деятельности учреждений, предусмотренных учредительными документами, не включаемых в субсидии на финансовое обеспечение выполнения муниципального задания</t>
  </si>
  <si>
    <t>4 кв</t>
  </si>
  <si>
    <t>Канцтовары</t>
  </si>
  <si>
    <t>хозтовары</t>
  </si>
  <si>
    <t>Главный бухгалтер</t>
  </si>
  <si>
    <t>44-34-06</t>
  </si>
  <si>
    <t>Всего:</t>
  </si>
  <si>
    <t>23</t>
  </si>
  <si>
    <t>Бальжинимаева Б. Б.</t>
  </si>
  <si>
    <t>контур.экстерн</t>
  </si>
  <si>
    <t>г. Улан-Удэ , Ключевская ул. 50А, г. Улан-Удэ, ул. Борсоева, д. 54</t>
  </si>
  <si>
    <t>текущий ремонт</t>
  </si>
  <si>
    <t>хоз.товары</t>
  </si>
  <si>
    <t>24</t>
  </si>
  <si>
    <t>Серебренникова Э.Л.</t>
  </si>
  <si>
    <t>Экономист</t>
  </si>
  <si>
    <t>2440</t>
  </si>
  <si>
    <t>2450</t>
  </si>
  <si>
    <t>2460</t>
  </si>
  <si>
    <t>44-14-17</t>
  </si>
  <si>
    <t>выделено бюджетных ассигнований</t>
  </si>
  <si>
    <t>испыт.пож.кранов</t>
  </si>
  <si>
    <t>обслуж.видеонабл.+беспер.функцион.</t>
  </si>
  <si>
    <t>замер сопротивления</t>
  </si>
  <si>
    <t>Производственный контроль</t>
  </si>
  <si>
    <t>психиатр.обслед.</t>
  </si>
  <si>
    <t>психиатр.освидете,м/о допуск к оружию.</t>
  </si>
  <si>
    <t>Субсидии на участие воспитанников, обучающихся, работников муниципальных учреждений в республиканских, всероссийских, международных конкурсах, фестивалях, спортивных соревнованиях, учебно-тренировочных сборах, семинарах, обмен опытом</t>
  </si>
  <si>
    <t>Сервисное обслуживание приборов учета</t>
  </si>
  <si>
    <t>1410</t>
  </si>
  <si>
    <t>1420</t>
  </si>
  <si>
    <t>2150</t>
  </si>
  <si>
    <t>в том числе: на оплату труда стажеров</t>
  </si>
  <si>
    <t>2151</t>
  </si>
  <si>
    <t>иные выплаты населению</t>
  </si>
  <si>
    <t>2240</t>
  </si>
  <si>
    <t>360</t>
  </si>
  <si>
    <t xml:space="preserve">из них:
гранты, предоставляемые бюджетным учреждениям
из них:
гранты, предоставляемые бюджетным учреждениям
</t>
  </si>
  <si>
    <t>613</t>
  </si>
  <si>
    <t>гранты, предоставляемые автономным учреждениям</t>
  </si>
  <si>
    <t>623</t>
  </si>
  <si>
    <t>гранты, предоставляемые иным некоммерческим организациям (за исключением бюджетных и автономных учреждений)</t>
  </si>
  <si>
    <t>634</t>
  </si>
  <si>
    <t>закупку товаров, работ, услуг в целях создания, развития, эксплуатации и вывода из эксплуатации государственных информационных систем</t>
  </si>
  <si>
    <t>246</t>
  </si>
  <si>
    <t>закупка энергетических ресурсов</t>
  </si>
  <si>
    <t>2660</t>
  </si>
  <si>
    <t>247</t>
  </si>
  <si>
    <t>2700</t>
  </si>
  <si>
    <t>2710</t>
  </si>
  <si>
    <t>2720</t>
  </si>
  <si>
    <r>
      <t>_____</t>
    </r>
    <r>
      <rPr>
        <sz val="7"/>
        <rFont val="Times New Roman"/>
        <family val="1"/>
        <charset val="204"/>
      </rPr>
      <t>по строкам 2000 - 2720 - коды видов расходов бюджетов классификации расходов бюджетов;</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</si>
  <si>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по строкам раздела 1 "Поступления и выплаты" Плана, подлежат детализации в Разделе 2 "Сведения по выплатам на закупку товаров, работ, услуг" Плана.</t>
    </r>
  </si>
  <si>
    <t xml:space="preserve">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&lt;11&gt;
</t>
  </si>
  <si>
    <t>1.3.1</t>
  </si>
  <si>
    <t xml:space="preserve">в том числе:
в соответствии с Федеральным законом № 44-ФЗ
</t>
  </si>
  <si>
    <t>26310</t>
  </si>
  <si>
    <t>из них &lt;9.1&gt;:</t>
  </si>
  <si>
    <t>26310.1</t>
  </si>
  <si>
    <t>1.3.2</t>
  </si>
  <si>
    <t xml:space="preserve">в соответствии с Федеральным законом 
№ 223-ФЗ
</t>
  </si>
  <si>
    <t>26320</t>
  </si>
  <si>
    <t>26421.1</t>
  </si>
  <si>
    <t>26430.1</t>
  </si>
  <si>
    <t>26451.1</t>
  </si>
  <si>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соответвующим строкам раздела 1 "Поступления и выплаты" Плана.</t>
    </r>
  </si>
  <si>
    <t>&lt;9.1&gt;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</si>
  <si>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СВОДНАЯ   ТАБЛИЦА</t>
  </si>
  <si>
    <t>стр.2640, КВР 244</t>
  </si>
  <si>
    <t>Вид расходов</t>
  </si>
  <si>
    <t>КОСГУ</t>
  </si>
  <si>
    <t>СУММА</t>
  </si>
  <si>
    <t>Транспортные расходы</t>
  </si>
  <si>
    <t>Расходы на коммунальные услуги</t>
  </si>
  <si>
    <t>Расходы на связь и интернет</t>
  </si>
  <si>
    <t>Расходы на оплату услуг по содержанию имущества</t>
  </si>
  <si>
    <t>Расходы на оплату прочих услуг</t>
  </si>
  <si>
    <t>Приобретение книг</t>
  </si>
  <si>
    <t>Приобретение канц.товаров</t>
  </si>
  <si>
    <t>Приобретение медикаментов</t>
  </si>
  <si>
    <t xml:space="preserve">Арендная плата за пользование имуществом </t>
  </si>
  <si>
    <t>стр.2660, КВР 247</t>
  </si>
  <si>
    <t>Субсидия на выполнение муниципального задания на 2022 г.</t>
  </si>
  <si>
    <t xml:space="preserve">к плану финансово-хозяйственной деятельности за 20232 год </t>
  </si>
  <si>
    <t xml:space="preserve">к плану финансово-хозяйственной деятельности за 2024 год </t>
  </si>
  <si>
    <t>Субсидия на выполнение муниципального задания на 2023 г.</t>
  </si>
  <si>
    <t xml:space="preserve">к плану финансово-хозяйственной деятельности за 2023 год </t>
  </si>
  <si>
    <t>Субсидия на выполнение муниципального задания на 2024 г.</t>
  </si>
  <si>
    <t>Минтаханов Т.И.</t>
  </si>
  <si>
    <t xml:space="preserve">(на </t>
  </si>
  <si>
    <t xml:space="preserve"> плановый период 20</t>
  </si>
  <si>
    <t>0323096035</t>
  </si>
  <si>
    <t>Муниципальное автономное учреждение  "Спортивная школа №8" г.Улан-Удэ</t>
  </si>
  <si>
    <t>Т.И. Минтаханов</t>
  </si>
  <si>
    <t>ЖБО</t>
  </si>
  <si>
    <t>мусор Экоальянс</t>
  </si>
  <si>
    <t>Итого 223:</t>
  </si>
  <si>
    <t>моб.связь+антивирус</t>
  </si>
  <si>
    <t>Содерж. и т/р помещения (ЖЭУ)</t>
  </si>
  <si>
    <t>ремонт,фонд кап.ремонта</t>
  </si>
  <si>
    <t>обучение+НОК обучение</t>
  </si>
  <si>
    <t>обучение пож-тех.мин.,семин</t>
  </si>
  <si>
    <t>замер сопрот.</t>
  </si>
  <si>
    <t>Субсидии на капитальный ремонт имущества, находящегося в муниципальной собственности или переданного в безвозмездное пользование муниципальному учреждению, на организацию благоустройства территории муниципального учреждения</t>
  </si>
  <si>
    <t xml:space="preserve">к плану финансово-хозяйственной деятельности за 202 год </t>
  </si>
  <si>
    <t>2022</t>
  </si>
  <si>
    <t>Наименование учреждения</t>
  </si>
  <si>
    <t>223 "Коммунальные услуги"</t>
  </si>
  <si>
    <t>Итого по 223</t>
  </si>
  <si>
    <t>221 "Услуги связи"</t>
  </si>
  <si>
    <t>Всего</t>
  </si>
  <si>
    <t>Внебюджет</t>
  </si>
  <si>
    <t>иные субсидии</t>
  </si>
  <si>
    <t>инвестиции</t>
  </si>
  <si>
    <t>018.01.00   "Услуги тепло-снабжения"</t>
  </si>
  <si>
    <t>018.02.00  "Услуги электроснабжения"</t>
  </si>
  <si>
    <t>018.03.00 "Услуги водоснабжения"</t>
  </si>
  <si>
    <t>030.00.00 "Оплата услуг ООО "Экоальянс""</t>
  </si>
  <si>
    <t>итого</t>
  </si>
  <si>
    <t>МАУ СШ № 8</t>
  </si>
  <si>
    <t>января</t>
  </si>
  <si>
    <t>Остатки лимитов на 01.01.2022г по учреждениям МКУ ЦБ УФКиС</t>
  </si>
  <si>
    <t>211"Заработная плата"</t>
  </si>
  <si>
    <t>мат затраты</t>
  </si>
  <si>
    <t>017.00.00.</t>
  </si>
  <si>
    <t>017.02.00.</t>
  </si>
  <si>
    <t>специалист по закупкам</t>
  </si>
  <si>
    <t>Будаева И.Х.</t>
  </si>
  <si>
    <t>+7-914-9806331</t>
  </si>
  <si>
    <t>МАУ  "СШ  № 8" г. Улан-Удэ</t>
  </si>
  <si>
    <t>Муниципальное автономное учреждение  "Спортивная школа № 8" г.Улан-Удэ</t>
  </si>
  <si>
    <t>14</t>
  </si>
  <si>
    <t>Начальник МКУ "УФКиС" Администрации г.Улан-Удэ</t>
  </si>
  <si>
    <t>А.В.Дзюбенко</t>
  </si>
  <si>
    <t>14.01.2022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</si>
</sst>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43" formatCode="_-* #,##0.00\ _₽_-;\-* #,##0.00\ _₽_-;_-* &quot;-&quot;??\ _₽_-;_-@_-"/>
    <numFmt numFmtId="164" formatCode="#,##0.00_р_."/>
    <numFmt numFmtId="165" formatCode="_-* #,##0.0_р_._-;\-* #,##0.0_р_._-;_-* \-??_р_._-;_-@_-"/>
    <numFmt numFmtId="166" formatCode="_-* #,##0.00_р_._-;\-* #,##0.00_р_._-;_-* &quot;-&quot;??_р_._-;_-@_-"/>
    <numFmt numFmtId="167" formatCode="_-* #,##0.00_р_._-;\-* #,##0.00_р_._-;_-* \-??_р_._-;_-@_-"/>
    <numFmt numFmtId="168" formatCode="#,##0\ _₽"/>
    <numFmt numFmtId="169" formatCode="#,##0.00\ _₽"/>
  </numFmts>
  <fonts count="33" x14ac:knownFonts="1">
    <font>
      <sz val="11"/>
      <color theme="1"/>
      <name val="Calibri"/>
      <family val="2"/>
      <charset val="204"/>
      <scheme val="minor"/>
    </font>
    <font>
      <sz val="8"/>
      <color theme="1"/>
      <name val="Times New Roman"/>
      <family val="1"/>
      <charset val="204"/>
    </font>
    <font>
      <sz val="11"/>
      <color rgb="FF000000"/>
      <name val="Calibri"/>
      <family val="2"/>
      <charset val="204"/>
    </font>
    <font>
      <sz val="9"/>
      <color theme="1"/>
      <name val="Times New Roman"/>
      <family val="1"/>
      <charset val="204"/>
    </font>
    <font>
      <b/>
      <sz val="9"/>
      <name val="Courier New"/>
      <family val="3"/>
      <charset val="204"/>
    </font>
    <font>
      <sz val="9"/>
      <name val="Courier New"/>
      <family val="3"/>
      <charset val="204"/>
    </font>
    <font>
      <b/>
      <sz val="9"/>
      <color theme="1"/>
      <name val="Times New Roman"/>
      <family val="1"/>
      <charset val="204"/>
    </font>
    <font>
      <sz val="10"/>
      <name val="Arial"/>
      <family val="2"/>
      <charset val="204"/>
    </font>
    <font>
      <sz val="8"/>
      <color indexed="8"/>
      <name val="Arial"/>
      <family val="2"/>
      <charset val="204"/>
    </font>
    <font>
      <sz val="9"/>
      <name val="Times New Roman"/>
      <family val="1"/>
      <charset val="204"/>
    </font>
    <font>
      <u/>
      <sz val="9"/>
      <color theme="1"/>
      <name val="Times New Roman"/>
      <family val="1"/>
      <charset val="204"/>
    </font>
    <font>
      <b/>
      <sz val="9"/>
      <name val="Times New Roman"/>
      <family val="1"/>
      <charset val="204"/>
    </font>
    <font>
      <sz val="10"/>
      <color rgb="FF000000"/>
      <name val="Times New Roman"/>
      <family val="2"/>
      <charset val="204"/>
    </font>
    <font>
      <u/>
      <sz val="11"/>
      <color theme="10"/>
      <name val="Calibri"/>
      <family val="2"/>
      <charset val="204"/>
      <scheme val="minor"/>
    </font>
    <font>
      <sz val="10"/>
      <name val="Arial Cyr"/>
      <charset val="204"/>
    </font>
    <font>
      <sz val="11"/>
      <color theme="1"/>
      <name val="Calibri"/>
      <family val="2"/>
      <charset val="204"/>
      <scheme val="minor"/>
    </font>
    <font>
      <sz val="8"/>
      <name val="Times New Roman"/>
      <family val="1"/>
      <charset val="204"/>
    </font>
    <font>
      <sz val="7"/>
      <name val="Times New Roman"/>
      <family val="1"/>
      <charset val="204"/>
    </font>
    <font>
      <sz val="6"/>
      <name val="Times New Roman"/>
      <family val="1"/>
      <charset val="204"/>
    </font>
    <font>
      <vertAlign val="superscript"/>
      <sz val="8"/>
      <name val="Times New Roman"/>
      <family val="1"/>
      <charset val="204"/>
    </font>
    <font>
      <b/>
      <sz val="10"/>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sz val="10"/>
      <name val="Arial Cyr"/>
      <family val="2"/>
      <charset val="204"/>
    </font>
    <font>
      <sz val="12"/>
      <color theme="1"/>
      <name val="Times New Roman"/>
      <family val="1"/>
      <charset val="204"/>
    </font>
    <font>
      <sz val="8"/>
      <name val="Calibri"/>
      <family val="2"/>
      <charset val="204"/>
      <scheme val="minor"/>
    </font>
    <font>
      <b/>
      <sz val="12"/>
      <color theme="1"/>
      <name val="Times New Roman"/>
      <family val="1"/>
      <charset val="204"/>
    </font>
    <font>
      <sz val="11"/>
      <color theme="1"/>
      <name val="Times New Roman"/>
      <family val="1"/>
      <charset val="204"/>
    </font>
    <font>
      <sz val="7"/>
      <color theme="1"/>
      <name val="Times New Roman"/>
      <family val="1"/>
      <charset val="204"/>
    </font>
    <font>
      <sz val="11"/>
      <color theme="1"/>
      <name val="Calibri"/>
      <family val="2"/>
      <scheme val="minor"/>
    </font>
    <font>
      <b/>
      <sz val="11"/>
      <color theme="1"/>
      <name val="Times New Roman"/>
      <family val="1"/>
      <charset val="204"/>
    </font>
  </fonts>
  <fills count="7">
    <fill>
      <patternFill patternType="none"/>
    </fill>
    <fill>
      <patternFill patternType="gray125"/>
    </fill>
    <fill>
      <patternFill patternType="solid">
        <fgColor theme="0"/>
        <bgColor rgb="FFFFFFCC"/>
      </patternFill>
    </fill>
    <fill>
      <patternFill patternType="solid">
        <fgColor theme="0"/>
        <bgColor indexed="64"/>
      </patternFill>
    </fill>
    <fill>
      <patternFill patternType="solid">
        <fgColor theme="0"/>
        <bgColor indexed="41"/>
      </patternFill>
    </fill>
    <fill>
      <patternFill patternType="solid">
        <fgColor theme="0"/>
        <bgColor indexed="42"/>
      </patternFill>
    </fill>
    <fill>
      <patternFill patternType="solid">
        <fgColor rgb="FFFFFF0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right style="thin">
        <color auto="1"/>
      </right>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auto="1"/>
      </top>
      <bottom/>
      <diagonal/>
    </border>
    <border>
      <left style="thin">
        <color auto="1"/>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bottom style="thin">
        <color indexed="64"/>
      </bottom>
      <diagonal/>
    </border>
  </borders>
  <cellStyleXfs count="15">
    <xf numFmtId="0" fontId="0" fillId="0" borderId="0"/>
    <xf numFmtId="165" fontId="7" fillId="0" borderId="0" applyBorder="0" applyProtection="0"/>
    <xf numFmtId="0" fontId="7" fillId="0" borderId="0"/>
    <xf numFmtId="0" fontId="2" fillId="0" borderId="0"/>
    <xf numFmtId="166" fontId="7" fillId="0" borderId="0" applyFill="0" applyBorder="0" applyAlignment="0" applyProtection="0"/>
    <xf numFmtId="0" fontId="12" fillId="0" borderId="0"/>
    <xf numFmtId="0" fontId="13" fillId="0" borderId="0" applyNumberFormat="0" applyFill="0" applyBorder="0" applyAlignment="0" applyProtection="0"/>
    <xf numFmtId="167" fontId="7" fillId="0" borderId="0" applyFill="0" applyBorder="0" applyAlignment="0" applyProtection="0"/>
    <xf numFmtId="0" fontId="14" fillId="0" borderId="0"/>
    <xf numFmtId="0" fontId="14" fillId="0" borderId="0"/>
    <xf numFmtId="0" fontId="25" fillId="0" borderId="0"/>
    <xf numFmtId="0" fontId="15" fillId="0" borderId="0"/>
    <xf numFmtId="44" fontId="15" fillId="0" borderId="0" applyFont="0" applyFill="0" applyBorder="0" applyAlignment="0" applyProtection="0"/>
    <xf numFmtId="43" fontId="15" fillId="0" borderId="0" applyFont="0" applyFill="0" applyBorder="0" applyAlignment="0" applyProtection="0"/>
    <xf numFmtId="0" fontId="31" fillId="0" borderId="0"/>
  </cellStyleXfs>
  <cellXfs count="513">
    <xf numFmtId="0" fontId="0" fillId="0" borderId="0" xfId="0"/>
    <xf numFmtId="0" fontId="3" fillId="0" borderId="0" xfId="0" applyFont="1"/>
    <xf numFmtId="0" fontId="6" fillId="0" borderId="0" xfId="0" applyFont="1"/>
    <xf numFmtId="0" fontId="3" fillId="0" borderId="0" xfId="0" applyFont="1" applyAlignment="1">
      <alignment horizontal="center"/>
    </xf>
    <xf numFmtId="4" fontId="3" fillId="0" borderId="0" xfId="0" applyNumberFormat="1" applyFont="1"/>
    <xf numFmtId="0" fontId="4" fillId="2" borderId="0" xfId="0" applyFont="1" applyFill="1" applyBorder="1" applyAlignment="1">
      <alignment horizontal="center" vertical="center" wrapText="1"/>
    </xf>
    <xf numFmtId="0" fontId="3" fillId="3" borderId="0" xfId="0" applyFont="1" applyFill="1"/>
    <xf numFmtId="0" fontId="5" fillId="2" borderId="0" xfId="0" applyFont="1" applyFill="1" applyBorder="1" applyAlignment="1">
      <alignment horizontal="center" vertical="center" wrapText="1"/>
    </xf>
    <xf numFmtId="0" fontId="6" fillId="3" borderId="0" xfId="0" applyFont="1" applyFill="1"/>
    <xf numFmtId="0" fontId="3" fillId="3" borderId="1" xfId="0" applyFont="1" applyFill="1" applyBorder="1" applyAlignment="1">
      <alignment vertical="center" wrapText="1"/>
    </xf>
    <xf numFmtId="0" fontId="3" fillId="3" borderId="1" xfId="0" applyFont="1" applyFill="1" applyBorder="1" applyAlignment="1">
      <alignment horizontal="center"/>
    </xf>
    <xf numFmtId="0" fontId="3" fillId="3" borderId="0" xfId="0" applyFont="1" applyFill="1" applyAlignment="1">
      <alignment horizontal="center"/>
    </xf>
    <xf numFmtId="0" fontId="3" fillId="3" borderId="1" xfId="0" applyFont="1" applyFill="1" applyBorder="1"/>
    <xf numFmtId="0" fontId="3" fillId="3" borderId="1" xfId="0" applyFont="1" applyFill="1" applyBorder="1" applyAlignment="1">
      <alignment wrapText="1"/>
    </xf>
    <xf numFmtId="4" fontId="3" fillId="3" borderId="1" xfId="0" applyNumberFormat="1" applyFont="1" applyFill="1" applyBorder="1"/>
    <xf numFmtId="4" fontId="3" fillId="3" borderId="0" xfId="0" applyNumberFormat="1" applyFont="1" applyFill="1"/>
    <xf numFmtId="0" fontId="3" fillId="3" borderId="1" xfId="0" applyFont="1" applyFill="1" applyBorder="1" applyAlignment="1">
      <alignment vertical="center"/>
    </xf>
    <xf numFmtId="2" fontId="3" fillId="3" borderId="1" xfId="0" applyNumberFormat="1" applyFont="1" applyFill="1" applyBorder="1"/>
    <xf numFmtId="16" fontId="3" fillId="3" borderId="1" xfId="0" applyNumberFormat="1" applyFont="1" applyFill="1" applyBorder="1" applyAlignment="1">
      <alignment horizontal="center"/>
    </xf>
    <xf numFmtId="0" fontId="3" fillId="3" borderId="1" xfId="0" applyFont="1" applyFill="1" applyBorder="1" applyAlignment="1">
      <alignment horizontal="center" vertical="center" wrapText="1"/>
    </xf>
    <xf numFmtId="0" fontId="1" fillId="3" borderId="1" xfId="0" applyFont="1" applyFill="1" applyBorder="1" applyAlignment="1">
      <alignment horizontal="center"/>
    </xf>
    <xf numFmtId="0" fontId="1" fillId="3" borderId="1" xfId="0" applyFont="1" applyFill="1" applyBorder="1" applyAlignment="1">
      <alignment horizontal="center" wrapText="1"/>
    </xf>
    <xf numFmtId="0" fontId="1" fillId="3" borderId="0" xfId="0" applyFont="1" applyFill="1" applyAlignment="1">
      <alignment horizontal="center"/>
    </xf>
    <xf numFmtId="4" fontId="3" fillId="3" borderId="1" xfId="0" applyNumberFormat="1" applyFont="1" applyFill="1" applyBorder="1" applyAlignment="1">
      <alignment horizontal="center" wrapText="1"/>
    </xf>
    <xf numFmtId="0" fontId="3" fillId="3" borderId="1" xfId="0" applyFont="1" applyFill="1" applyBorder="1" applyAlignment="1">
      <alignment horizontal="center" wrapText="1"/>
    </xf>
    <xf numFmtId="3" fontId="1" fillId="3" borderId="1" xfId="0" applyNumberFormat="1" applyFont="1" applyFill="1" applyBorder="1" applyAlignment="1">
      <alignment horizontal="center"/>
    </xf>
    <xf numFmtId="4" fontId="3" fillId="3" borderId="1" xfId="0" applyNumberFormat="1" applyFont="1" applyFill="1" applyBorder="1" applyAlignment="1">
      <alignment horizontal="center"/>
    </xf>
    <xf numFmtId="0" fontId="1" fillId="3" borderId="1" xfId="0" applyFont="1" applyFill="1" applyBorder="1"/>
    <xf numFmtId="0" fontId="1" fillId="3" borderId="0" xfId="0" applyFont="1" applyFill="1"/>
    <xf numFmtId="4" fontId="3" fillId="3" borderId="0" xfId="0" applyNumberFormat="1" applyFont="1" applyFill="1" applyAlignment="1">
      <alignment horizontal="left"/>
    </xf>
    <xf numFmtId="0" fontId="3" fillId="3" borderId="0" xfId="0" applyFont="1" applyFill="1" applyAlignment="1">
      <alignment horizontal="left"/>
    </xf>
    <xf numFmtId="0" fontId="3" fillId="3" borderId="0" xfId="0" applyFont="1" applyFill="1" applyBorder="1" applyAlignment="1">
      <alignment horizontal="center" vertical="center" wrapText="1"/>
    </xf>
    <xf numFmtId="0" fontId="1" fillId="3" borderId="0" xfId="0" applyFont="1" applyFill="1" applyBorder="1" applyAlignment="1">
      <alignment horizontal="center" wrapText="1"/>
    </xf>
    <xf numFmtId="4" fontId="3" fillId="3" borderId="0" xfId="0" applyNumberFormat="1" applyFont="1" applyFill="1" applyBorder="1" applyAlignment="1">
      <alignment horizontal="center" wrapText="1"/>
    </xf>
    <xf numFmtId="9" fontId="3" fillId="3" borderId="0" xfId="0" applyNumberFormat="1" applyFont="1" applyFill="1"/>
    <xf numFmtId="0" fontId="8" fillId="3" borderId="0" xfId="0" applyFont="1" applyFill="1"/>
    <xf numFmtId="0" fontId="8" fillId="4" borderId="0" xfId="0" applyFont="1" applyFill="1"/>
    <xf numFmtId="0" fontId="8" fillId="5" borderId="0" xfId="0" applyFont="1" applyFill="1"/>
    <xf numFmtId="0" fontId="0" fillId="5" borderId="0" xfId="0" applyFill="1"/>
    <xf numFmtId="0" fontId="0" fillId="3" borderId="0" xfId="0" applyFill="1"/>
    <xf numFmtId="0" fontId="3" fillId="3" borderId="5" xfId="0" applyFont="1" applyFill="1" applyBorder="1"/>
    <xf numFmtId="0" fontId="10" fillId="3" borderId="0" xfId="0" applyFont="1" applyFill="1"/>
    <xf numFmtId="0" fontId="4" fillId="2" borderId="0" xfId="0" applyFont="1" applyFill="1" applyBorder="1" applyAlignment="1">
      <alignment horizontal="center" vertical="center" wrapText="1"/>
    </xf>
    <xf numFmtId="4" fontId="3" fillId="3" borderId="1" xfId="0" applyNumberFormat="1" applyFont="1" applyFill="1" applyBorder="1" applyAlignment="1">
      <alignment horizont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center" wrapText="1"/>
    </xf>
    <xf numFmtId="0" fontId="3" fillId="3" borderId="1" xfId="0" applyFont="1" applyFill="1" applyBorder="1" applyAlignment="1">
      <alignment horizontal="center" wrapText="1"/>
    </xf>
    <xf numFmtId="0" fontId="3" fillId="3" borderId="1" xfId="0" applyFont="1" applyFill="1" applyBorder="1" applyAlignment="1">
      <alignment horizontal="center"/>
    </xf>
    <xf numFmtId="0" fontId="3" fillId="3" borderId="0" xfId="0" applyFont="1" applyFill="1" applyAlignment="1">
      <alignment horizontal="left"/>
    </xf>
    <xf numFmtId="2" fontId="3" fillId="3" borderId="1" xfId="0" applyNumberFormat="1" applyFont="1" applyFill="1" applyBorder="1" applyAlignment="1">
      <alignment horizontal="center"/>
    </xf>
    <xf numFmtId="0" fontId="3" fillId="0" borderId="0" xfId="0" applyFont="1" applyBorder="1" applyAlignment="1">
      <alignment horizontal="center"/>
    </xf>
    <xf numFmtId="0" fontId="4" fillId="2"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4" fontId="3" fillId="3" borderId="1" xfId="0" applyNumberFormat="1" applyFont="1" applyFill="1" applyBorder="1" applyAlignment="1">
      <alignment horizontal="center" wrapText="1"/>
    </xf>
    <xf numFmtId="0" fontId="3" fillId="3" borderId="1" xfId="0" applyFont="1" applyFill="1" applyBorder="1" applyAlignment="1">
      <alignment horizontal="center" wrapText="1"/>
    </xf>
    <xf numFmtId="0" fontId="1" fillId="3" borderId="1" xfId="0" applyFont="1" applyFill="1" applyBorder="1" applyAlignment="1">
      <alignment horizontal="center" wrapText="1"/>
    </xf>
    <xf numFmtId="0" fontId="3" fillId="3" borderId="0" xfId="0" applyFont="1" applyFill="1" applyAlignment="1">
      <alignment horizontal="left"/>
    </xf>
    <xf numFmtId="0" fontId="3" fillId="3" borderId="1" xfId="0" applyFont="1" applyFill="1" applyBorder="1" applyAlignment="1">
      <alignment horizontal="center"/>
    </xf>
    <xf numFmtId="4" fontId="3" fillId="3" borderId="0" xfId="0" applyNumberFormat="1" applyFont="1" applyFill="1" applyAlignment="1">
      <alignment horizontal="center"/>
    </xf>
    <xf numFmtId="0" fontId="17" fillId="0" borderId="0" xfId="0" applyNumberFormat="1" applyFont="1" applyBorder="1" applyAlignment="1">
      <alignment horizontal="left"/>
    </xf>
    <xf numFmtId="0" fontId="18" fillId="0" borderId="0" xfId="0" applyNumberFormat="1" applyFont="1" applyBorder="1" applyAlignment="1">
      <alignment horizontal="left"/>
    </xf>
    <xf numFmtId="0" fontId="11" fillId="0" borderId="0" xfId="0" applyNumberFormat="1" applyFont="1" applyBorder="1" applyAlignment="1">
      <alignment horizontal="left"/>
    </xf>
    <xf numFmtId="0" fontId="16" fillId="0" borderId="0" xfId="0" applyNumberFormat="1" applyFont="1" applyBorder="1" applyAlignment="1">
      <alignment horizontal="left"/>
    </xf>
    <xf numFmtId="0" fontId="21" fillId="0" borderId="0" xfId="0" applyNumberFormat="1" applyFont="1" applyBorder="1" applyAlignment="1">
      <alignment horizontal="left"/>
    </xf>
    <xf numFmtId="0" fontId="18" fillId="0" borderId="0" xfId="0" applyNumberFormat="1" applyFont="1" applyBorder="1" applyAlignment="1">
      <alignment horizontal="center" vertical="top"/>
    </xf>
    <xf numFmtId="4" fontId="6" fillId="3" borderId="0" xfId="0" applyNumberFormat="1" applyFont="1" applyFill="1"/>
    <xf numFmtId="49" fontId="16" fillId="0" borderId="8" xfId="0" applyNumberFormat="1" applyFont="1" applyBorder="1" applyAlignment="1">
      <alignment horizontal="center"/>
    </xf>
    <xf numFmtId="0" fontId="16" fillId="0" borderId="0" xfId="0" applyNumberFormat="1" applyFont="1" applyBorder="1" applyAlignment="1">
      <alignment horizontal="left"/>
    </xf>
    <xf numFmtId="0" fontId="16" fillId="0" borderId="0" xfId="0" applyNumberFormat="1" applyFont="1" applyBorder="1" applyAlignment="1">
      <alignment horizontal="right"/>
    </xf>
    <xf numFmtId="49" fontId="16" fillId="0" borderId="8" xfId="0" applyNumberFormat="1" applyFont="1" applyBorder="1" applyAlignment="1">
      <alignment horizontal="left"/>
    </xf>
    <xf numFmtId="49" fontId="16" fillId="0" borderId="8" xfId="0" applyNumberFormat="1" applyFont="1" applyBorder="1" applyAlignment="1">
      <alignment vertical="center"/>
    </xf>
    <xf numFmtId="164" fontId="16" fillId="0" borderId="1" xfId="0" applyNumberFormat="1" applyFont="1" applyBorder="1" applyAlignment="1">
      <alignment horizontal="center"/>
    </xf>
    <xf numFmtId="49" fontId="16" fillId="0" borderId="1" xfId="0" applyNumberFormat="1" applyFont="1" applyBorder="1" applyAlignment="1">
      <alignment horizontal="center" vertical="top"/>
    </xf>
    <xf numFmtId="0" fontId="16" fillId="0" borderId="0" xfId="0" applyFont="1" applyAlignment="1">
      <alignment horizontal="left"/>
    </xf>
    <xf numFmtId="0" fontId="16" fillId="0" borderId="1" xfId="0" applyFont="1" applyBorder="1" applyAlignment="1">
      <alignment horizontal="center" vertical="top" wrapText="1"/>
    </xf>
    <xf numFmtId="0" fontId="16" fillId="0" borderId="0" xfId="0" applyFont="1" applyAlignment="1">
      <alignment horizontal="center" vertical="top"/>
    </xf>
    <xf numFmtId="4" fontId="16" fillId="0" borderId="1" xfId="0" applyNumberFormat="1" applyFont="1" applyBorder="1" applyAlignment="1">
      <alignment horizontal="center"/>
    </xf>
    <xf numFmtId="0" fontId="23" fillId="0" borderId="0" xfId="0" applyFont="1" applyAlignment="1">
      <alignment horizontal="left"/>
    </xf>
    <xf numFmtId="0" fontId="17" fillId="0" borderId="0" xfId="0" applyFont="1" applyAlignment="1">
      <alignment horizontal="left"/>
    </xf>
    <xf numFmtId="164" fontId="16" fillId="6" borderId="1" xfId="0" applyNumberFormat="1" applyFont="1" applyFill="1" applyBorder="1" applyAlignment="1">
      <alignment horizontal="center"/>
    </xf>
    <xf numFmtId="0" fontId="21" fillId="0" borderId="0" xfId="0" applyFont="1" applyAlignment="1">
      <alignment horizontal="left"/>
    </xf>
    <xf numFmtId="0" fontId="18" fillId="0" borderId="0" xfId="0" applyFont="1" applyAlignment="1">
      <alignment horizontal="left"/>
    </xf>
    <xf numFmtId="0" fontId="18" fillId="0" borderId="0" xfId="0" applyFont="1" applyAlignment="1">
      <alignment horizontal="center" vertical="top"/>
    </xf>
    <xf numFmtId="0" fontId="16" fillId="0" borderId="37" xfId="0" applyFont="1" applyBorder="1" applyAlignment="1">
      <alignment horizontal="left"/>
    </xf>
    <xf numFmtId="0" fontId="16" fillId="0" borderId="38" xfId="0" applyFont="1" applyBorder="1" applyAlignment="1">
      <alignment horizontal="left"/>
    </xf>
    <xf numFmtId="0" fontId="16" fillId="0" borderId="39" xfId="0" applyFont="1" applyBorder="1" applyAlignment="1">
      <alignment horizontal="left"/>
    </xf>
    <xf numFmtId="0" fontId="16" fillId="0" borderId="40" xfId="0" applyFont="1" applyBorder="1" applyAlignment="1">
      <alignment horizontal="left"/>
    </xf>
    <xf numFmtId="0" fontId="18" fillId="0" borderId="39" xfId="0" applyFont="1" applyBorder="1" applyAlignment="1">
      <alignment horizontal="center" vertical="top"/>
    </xf>
    <xf numFmtId="0" fontId="18" fillId="0" borderId="40" xfId="0" applyFont="1" applyBorder="1" applyAlignment="1">
      <alignment horizontal="center" vertical="top"/>
    </xf>
    <xf numFmtId="0" fontId="16" fillId="0" borderId="45" xfId="0" applyFont="1" applyBorder="1" applyAlignment="1">
      <alignment horizontal="left"/>
    </xf>
    <xf numFmtId="0" fontId="16" fillId="0" borderId="46" xfId="0" applyFont="1" applyBorder="1" applyAlignment="1">
      <alignment horizontal="left"/>
    </xf>
    <xf numFmtId="0" fontId="16" fillId="0" borderId="47" xfId="0" applyFont="1" applyBorder="1" applyAlignment="1">
      <alignment horizontal="left"/>
    </xf>
    <xf numFmtId="0" fontId="16" fillId="0" borderId="48" xfId="0" applyFont="1" applyBorder="1" applyAlignment="1">
      <alignment horizontal="left"/>
    </xf>
    <xf numFmtId="0" fontId="3" fillId="0" borderId="0" xfId="0" applyFont="1" applyFill="1"/>
    <xf numFmtId="0" fontId="5" fillId="0" borderId="0"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2" fontId="3" fillId="0" borderId="1" xfId="0" applyNumberFormat="1" applyFont="1" applyFill="1" applyBorder="1"/>
    <xf numFmtId="4" fontId="3" fillId="0" borderId="0" xfId="0" applyNumberFormat="1" applyFont="1" applyFill="1" applyBorder="1"/>
    <xf numFmtId="0" fontId="3" fillId="0" borderId="0" xfId="0" applyFont="1" applyFill="1" applyBorder="1"/>
    <xf numFmtId="166" fontId="26" fillId="0" borderId="5" xfId="0" applyNumberFormat="1" applyFont="1" applyFill="1" applyBorder="1" applyAlignment="1">
      <alignment vertical="center" wrapText="1"/>
    </xf>
    <xf numFmtId="166" fontId="3" fillId="0" borderId="1" xfId="0" applyNumberFormat="1" applyFont="1" applyFill="1" applyBorder="1" applyAlignment="1">
      <alignment vertical="center" wrapText="1"/>
    </xf>
    <xf numFmtId="166" fontId="26" fillId="0" borderId="0" xfId="0" applyNumberFormat="1" applyFont="1" applyFill="1" applyBorder="1" applyAlignment="1">
      <alignment vertical="center" wrapText="1"/>
    </xf>
    <xf numFmtId="43" fontId="26" fillId="0" borderId="5" xfId="13" applyFont="1" applyFill="1" applyBorder="1" applyAlignment="1">
      <alignment horizontal="center"/>
    </xf>
    <xf numFmtId="43" fontId="3" fillId="0" borderId="1" xfId="13" applyFont="1" applyFill="1" applyBorder="1" applyAlignment="1">
      <alignment horizontal="center"/>
    </xf>
    <xf numFmtId="43" fontId="26" fillId="0" borderId="0" xfId="13" applyFont="1" applyFill="1" applyBorder="1" applyAlignment="1">
      <alignment horizontal="center"/>
    </xf>
    <xf numFmtId="4" fontId="3" fillId="0" borderId="1" xfId="0" applyNumberFormat="1" applyFont="1" applyFill="1" applyBorder="1"/>
    <xf numFmtId="16" fontId="3" fillId="0" borderId="1" xfId="0" applyNumberFormat="1" applyFont="1" applyFill="1" applyBorder="1" applyAlignment="1">
      <alignment horizontal="center"/>
    </xf>
    <xf numFmtId="4" fontId="3" fillId="0" borderId="0" xfId="0" applyNumberFormat="1" applyFont="1" applyFill="1"/>
    <xf numFmtId="0" fontId="6" fillId="0" borderId="0" xfId="0" applyFont="1" applyFill="1"/>
    <xf numFmtId="0" fontId="3" fillId="0" borderId="1" xfId="0" applyFont="1" applyFill="1" applyBorder="1" applyAlignment="1">
      <alignment wrapText="1"/>
    </xf>
    <xf numFmtId="0" fontId="3" fillId="0" borderId="13" xfId="0" applyFont="1" applyFill="1" applyBorder="1" applyAlignment="1">
      <alignment horizontal="center" vertical="center" wrapText="1"/>
    </xf>
    <xf numFmtId="0" fontId="1" fillId="0" borderId="1" xfId="0" applyFont="1" applyFill="1" applyBorder="1" applyAlignment="1">
      <alignment horizontal="center"/>
    </xf>
    <xf numFmtId="0" fontId="1" fillId="0" borderId="13" xfId="0" applyFont="1" applyFill="1" applyBorder="1" applyAlignment="1">
      <alignment horizontal="center" wrapText="1"/>
    </xf>
    <xf numFmtId="0" fontId="1" fillId="0" borderId="0" xfId="0" applyFont="1" applyFill="1" applyAlignment="1">
      <alignment horizontal="center"/>
    </xf>
    <xf numFmtId="4" fontId="3" fillId="0" borderId="13" xfId="0" applyNumberFormat="1" applyFont="1" applyFill="1" applyBorder="1" applyAlignment="1">
      <alignment horizontal="center" wrapText="1"/>
    </xf>
    <xf numFmtId="4" fontId="6" fillId="0" borderId="0" xfId="0" applyNumberFormat="1" applyFont="1" applyFill="1"/>
    <xf numFmtId="3" fontId="1" fillId="0" borderId="1" xfId="0" applyNumberFormat="1" applyFont="1" applyFill="1" applyBorder="1" applyAlignment="1">
      <alignment horizontal="center"/>
    </xf>
    <xf numFmtId="3" fontId="3" fillId="0" borderId="1" xfId="0" applyNumberFormat="1" applyFont="1" applyFill="1" applyBorder="1" applyAlignment="1">
      <alignment horizontal="center"/>
    </xf>
    <xf numFmtId="4" fontId="3" fillId="0" borderId="1" xfId="0" applyNumberFormat="1" applyFont="1" applyFill="1" applyBorder="1" applyAlignment="1">
      <alignment horizontal="center"/>
    </xf>
    <xf numFmtId="0" fontId="1" fillId="0" borderId="0" xfId="0" applyFont="1" applyFill="1"/>
    <xf numFmtId="0" fontId="3" fillId="0" borderId="0" xfId="0" applyFont="1" applyFill="1" applyBorder="1" applyAlignment="1">
      <alignment horizontal="center"/>
    </xf>
    <xf numFmtId="0" fontId="3" fillId="0" borderId="0" xfId="0" applyFont="1" applyFill="1" applyBorder="1" applyAlignment="1">
      <alignment horizontal="center" vertical="center" wrapText="1"/>
    </xf>
    <xf numFmtId="4" fontId="3" fillId="0" borderId="0" xfId="0" applyNumberFormat="1" applyFont="1" applyFill="1" applyBorder="1" applyAlignment="1">
      <alignment horizontal="center" vertical="center" wrapText="1"/>
    </xf>
    <xf numFmtId="4" fontId="3" fillId="0" borderId="0" xfId="0" applyNumberFormat="1" applyFont="1" applyFill="1" applyBorder="1" applyAlignment="1">
      <alignment horizontal="center"/>
    </xf>
    <xf numFmtId="4" fontId="3" fillId="0" borderId="0" xfId="0" applyNumberFormat="1" applyFont="1" applyFill="1" applyBorder="1" applyAlignment="1">
      <alignment horizontal="center" wrapText="1"/>
    </xf>
    <xf numFmtId="0" fontId="6" fillId="0" borderId="0" xfId="0" applyFont="1" applyFill="1" applyBorder="1"/>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xf>
    <xf numFmtId="4" fontId="3" fillId="0" borderId="0" xfId="0" applyNumberFormat="1" applyFont="1" applyFill="1" applyAlignment="1">
      <alignment horizontal="left"/>
    </xf>
    <xf numFmtId="0" fontId="3" fillId="0" borderId="1" xfId="0" applyFont="1" applyFill="1" applyBorder="1" applyAlignment="1">
      <alignment horizontal="right" vertical="center"/>
    </xf>
    <xf numFmtId="0" fontId="3" fillId="0" borderId="1" xfId="0" applyFont="1" applyFill="1" applyBorder="1" applyAlignment="1">
      <alignment horizontal="left" vertical="center"/>
    </xf>
    <xf numFmtId="0" fontId="3" fillId="0" borderId="0" xfId="0" applyFont="1" applyFill="1" applyBorder="1" applyAlignment="1">
      <alignment horizontal="left" vertical="center"/>
    </xf>
    <xf numFmtId="4" fontId="3" fillId="0" borderId="0" xfId="0" applyNumberFormat="1" applyFont="1" applyFill="1" applyBorder="1" applyAlignment="1">
      <alignment horizontal="left" vertical="center" wrapText="1"/>
    </xf>
    <xf numFmtId="4" fontId="3" fillId="0" borderId="10" xfId="0" applyNumberFormat="1" applyFont="1" applyFill="1" applyBorder="1" applyAlignment="1">
      <alignment horizontal="center" vertical="center" wrapText="1"/>
    </xf>
    <xf numFmtId="4" fontId="3" fillId="0" borderId="0" xfId="0" applyNumberFormat="1" applyFont="1" applyFill="1" applyAlignment="1">
      <alignment horizontal="center"/>
    </xf>
    <xf numFmtId="4" fontId="6" fillId="0" borderId="0" xfId="0" applyNumberFormat="1" applyFont="1" applyFill="1" applyAlignment="1">
      <alignment horizontal="left"/>
    </xf>
    <xf numFmtId="0" fontId="3" fillId="0" borderId="0" xfId="0" applyFont="1" applyFill="1" applyBorder="1" applyAlignment="1">
      <alignment horizontal="left" vertical="center" wrapText="1"/>
    </xf>
    <xf numFmtId="169" fontId="30" fillId="0" borderId="1" xfId="0" applyNumberFormat="1" applyFont="1" applyFill="1" applyBorder="1"/>
    <xf numFmtId="4" fontId="30" fillId="0" borderId="1" xfId="0" applyNumberFormat="1" applyFont="1" applyFill="1" applyBorder="1"/>
    <xf numFmtId="4" fontId="30" fillId="0" borderId="0" xfId="0" applyNumberFormat="1" applyFont="1" applyFill="1"/>
    <xf numFmtId="0" fontId="16" fillId="0" borderId="0" xfId="0" applyFont="1" applyAlignment="1">
      <alignment horizontal="right"/>
    </xf>
    <xf numFmtId="0" fontId="16" fillId="0" borderId="0" xfId="0" applyFont="1" applyAlignment="1">
      <alignment horizontal="left"/>
    </xf>
    <xf numFmtId="0" fontId="3" fillId="3" borderId="1" xfId="0" applyFont="1" applyFill="1" applyBorder="1" applyAlignment="1">
      <alignment horizontal="center" vertical="center" wrapText="1"/>
    </xf>
    <xf numFmtId="4" fontId="3" fillId="3" borderId="1" xfId="0" applyNumberFormat="1" applyFont="1" applyFill="1" applyBorder="1" applyAlignment="1">
      <alignment horizontal="center" wrapText="1"/>
    </xf>
    <xf numFmtId="0" fontId="1" fillId="3" borderId="1" xfId="0" applyFont="1" applyFill="1" applyBorder="1" applyAlignment="1">
      <alignment horizontal="center" wrapText="1"/>
    </xf>
    <xf numFmtId="0" fontId="3" fillId="3" borderId="1" xfId="0" applyFont="1" applyFill="1" applyBorder="1" applyAlignment="1">
      <alignment horizontal="center" wrapText="1"/>
    </xf>
    <xf numFmtId="0" fontId="3" fillId="3" borderId="1" xfId="0" applyFont="1" applyFill="1" applyBorder="1" applyAlignment="1">
      <alignment horizontal="center"/>
    </xf>
    <xf numFmtId="0" fontId="3" fillId="3" borderId="0" xfId="0" applyFont="1" applyFill="1" applyAlignment="1">
      <alignment horizontal="left"/>
    </xf>
    <xf numFmtId="0" fontId="3" fillId="0" borderId="0" xfId="0" applyFont="1" applyFill="1" applyAlignment="1">
      <alignment horizontal="left"/>
    </xf>
    <xf numFmtId="0" fontId="3" fillId="0" borderId="0" xfId="0" applyFont="1" applyFill="1" applyAlignment="1">
      <alignment horizontal="center"/>
    </xf>
    <xf numFmtId="0" fontId="3" fillId="0" borderId="1" xfId="0" applyFont="1" applyFill="1" applyBorder="1"/>
    <xf numFmtId="0" fontId="29" fillId="0" borderId="1" xfId="0" applyFont="1" applyFill="1" applyBorder="1"/>
    <xf numFmtId="0" fontId="3" fillId="0" borderId="1" xfId="0" applyFont="1" applyFill="1" applyBorder="1" applyAlignment="1">
      <alignment horizontal="center" vertical="center" wrapText="1"/>
    </xf>
    <xf numFmtId="4" fontId="3" fillId="0" borderId="1" xfId="0" applyNumberFormat="1" applyFont="1" applyFill="1" applyBorder="1" applyAlignment="1">
      <alignment horizontal="center" wrapText="1"/>
    </xf>
    <xf numFmtId="0" fontId="1" fillId="0" borderId="1" xfId="0" applyFont="1" applyFill="1" applyBorder="1" applyAlignment="1">
      <alignment horizontal="center" wrapText="1"/>
    </xf>
    <xf numFmtId="0" fontId="6" fillId="0" borderId="0" xfId="0" applyFont="1" applyFill="1" applyAlignment="1">
      <alignment horizontal="center"/>
    </xf>
    <xf numFmtId="4" fontId="6" fillId="0" borderId="0" xfId="0" applyNumberFormat="1" applyFont="1" applyFill="1" applyAlignment="1">
      <alignment horizontal="center"/>
    </xf>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4" fillId="0" borderId="0" xfId="0" applyFont="1" applyFill="1" applyBorder="1" applyAlignment="1">
      <alignment horizontal="center" vertical="center" wrapText="1"/>
    </xf>
    <xf numFmtId="4" fontId="6" fillId="0" borderId="0" xfId="0" applyNumberFormat="1" applyFont="1" applyFill="1" applyBorder="1" applyAlignment="1">
      <alignment horizontal="center"/>
    </xf>
    <xf numFmtId="0" fontId="11" fillId="0" borderId="0" xfId="0" applyFont="1" applyAlignment="1">
      <alignment horizontal="left"/>
    </xf>
    <xf numFmtId="0" fontId="11" fillId="0" borderId="0" xfId="0" applyFont="1" applyAlignment="1">
      <alignment horizontal="right"/>
    </xf>
    <xf numFmtId="0" fontId="5" fillId="2" borderId="0" xfId="0" applyFont="1" applyFill="1" applyAlignment="1">
      <alignment horizontal="center" vertical="center" wrapText="1"/>
    </xf>
    <xf numFmtId="0" fontId="4" fillId="2" borderId="0" xfId="0" applyFont="1" applyFill="1" applyAlignment="1">
      <alignment horizontal="center" vertical="center" wrapText="1"/>
    </xf>
    <xf numFmtId="2" fontId="3" fillId="0" borderId="0" xfId="0" applyNumberFormat="1" applyFont="1" applyFill="1" applyAlignment="1">
      <alignment horizontal="center"/>
    </xf>
    <xf numFmtId="4" fontId="16" fillId="0" borderId="1" xfId="0" applyNumberFormat="1" applyFont="1" applyBorder="1" applyAlignment="1">
      <alignment horizontal="center"/>
    </xf>
    <xf numFmtId="0" fontId="29" fillId="0" borderId="0" xfId="14" applyFont="1" applyAlignment="1">
      <alignment horizontal="left"/>
    </xf>
    <xf numFmtId="0" fontId="32" fillId="0" borderId="0" xfId="14" applyFont="1" applyAlignment="1">
      <alignment horizontal="left"/>
    </xf>
    <xf numFmtId="0" fontId="29" fillId="0" borderId="0" xfId="14" applyFont="1"/>
    <xf numFmtId="0" fontId="29" fillId="0" borderId="0" xfId="14" applyFont="1" applyAlignment="1">
      <alignment horizontal="right"/>
    </xf>
    <xf numFmtId="0" fontId="32" fillId="0" borderId="0" xfId="14" applyFont="1" applyAlignment="1">
      <alignment horizontal="right"/>
    </xf>
    <xf numFmtId="0" fontId="29" fillId="0" borderId="1" xfId="14" applyFont="1" applyBorder="1" applyAlignment="1">
      <alignment vertical="center" wrapText="1"/>
    </xf>
    <xf numFmtId="0" fontId="29" fillId="0" borderId="6" xfId="14" applyFont="1" applyBorder="1" applyAlignment="1">
      <alignment vertical="center"/>
    </xf>
    <xf numFmtId="0" fontId="29" fillId="0" borderId="1" xfId="14" applyFont="1" applyBorder="1" applyAlignment="1">
      <alignment horizontal="center" vertical="center" wrapText="1"/>
    </xf>
    <xf numFmtId="0" fontId="29" fillId="0" borderId="1" xfId="14" applyFont="1" applyBorder="1" applyAlignment="1">
      <alignment horizontal="center" vertical="center"/>
    </xf>
    <xf numFmtId="0" fontId="32" fillId="0" borderId="1" xfId="14" applyFont="1" applyBorder="1" applyAlignment="1">
      <alignment horizontal="center" vertical="center"/>
    </xf>
    <xf numFmtId="4" fontId="29" fillId="0" borderId="1" xfId="14" applyNumberFormat="1" applyFont="1" applyBorder="1" applyAlignment="1">
      <alignment horizontal="center" vertical="center" wrapText="1"/>
    </xf>
    <xf numFmtId="4" fontId="29" fillId="0" borderId="1" xfId="14" applyNumberFormat="1" applyFont="1" applyBorder="1" applyAlignment="1">
      <alignment horizontal="right" vertical="center"/>
    </xf>
    <xf numFmtId="4" fontId="29" fillId="0" borderId="1" xfId="14" applyNumberFormat="1" applyFont="1" applyBorder="1" applyAlignment="1">
      <alignment horizontal="right"/>
    </xf>
    <xf numFmtId="4" fontId="29" fillId="0" borderId="5" xfId="14" applyNumberFormat="1" applyFont="1" applyBorder="1" applyAlignment="1">
      <alignment horizontal="right" vertical="center"/>
    </xf>
    <xf numFmtId="4" fontId="32" fillId="0" borderId="1" xfId="14" applyNumberFormat="1" applyFont="1" applyBorder="1" applyAlignment="1">
      <alignment horizontal="right"/>
    </xf>
    <xf numFmtId="4" fontId="29" fillId="0" borderId="0" xfId="14" applyNumberFormat="1" applyFont="1"/>
    <xf numFmtId="4" fontId="29" fillId="3" borderId="1" xfId="14" applyNumberFormat="1" applyFont="1" applyFill="1" applyBorder="1" applyAlignment="1">
      <alignment horizontal="right" vertical="center"/>
    </xf>
    <xf numFmtId="4" fontId="29" fillId="0" borderId="0" xfId="14" applyNumberFormat="1" applyFont="1" applyAlignment="1">
      <alignment horizontal="right"/>
    </xf>
    <xf numFmtId="4" fontId="32" fillId="0" borderId="0" xfId="14" applyNumberFormat="1" applyFont="1" applyAlignment="1">
      <alignment horizontal="right"/>
    </xf>
    <xf numFmtId="4" fontId="32" fillId="3" borderId="1" xfId="14" applyNumberFormat="1" applyFont="1" applyFill="1" applyBorder="1" applyAlignment="1">
      <alignment horizontal="right"/>
    </xf>
    <xf numFmtId="4" fontId="29" fillId="3" borderId="1" xfId="14" applyNumberFormat="1" applyFont="1" applyFill="1" applyBorder="1" applyAlignment="1">
      <alignment horizontal="right"/>
    </xf>
    <xf numFmtId="164" fontId="16" fillId="0" borderId="5" xfId="0" applyNumberFormat="1" applyFont="1" applyBorder="1" applyAlignment="1">
      <alignment horizontal="center"/>
    </xf>
    <xf numFmtId="164" fontId="16" fillId="0" borderId="7" xfId="0" applyNumberFormat="1" applyFont="1" applyBorder="1" applyAlignment="1">
      <alignment horizontal="center"/>
    </xf>
    <xf numFmtId="164" fontId="16" fillId="0" borderId="6" xfId="0" applyNumberFormat="1" applyFont="1" applyBorder="1" applyAlignment="1">
      <alignment horizontal="center"/>
    </xf>
    <xf numFmtId="164" fontId="16" fillId="0" borderId="1" xfId="0" applyNumberFormat="1" applyFont="1" applyBorder="1" applyAlignment="1">
      <alignment horizontal="center"/>
    </xf>
    <xf numFmtId="0" fontId="16" fillId="0" borderId="1" xfId="0" applyFont="1" applyBorder="1" applyAlignment="1">
      <alignment horizontal="left" wrapText="1" indent="3"/>
    </xf>
    <xf numFmtId="0" fontId="16" fillId="0" borderId="1" xfId="0" applyFont="1" applyBorder="1" applyAlignment="1">
      <alignment horizontal="left" indent="3"/>
    </xf>
    <xf numFmtId="49" fontId="16" fillId="0" borderId="1" xfId="0" applyNumberFormat="1" applyFont="1" applyBorder="1" applyAlignment="1">
      <alignment horizontal="center"/>
    </xf>
    <xf numFmtId="0" fontId="21" fillId="0" borderId="1" xfId="0" applyFont="1" applyBorder="1" applyAlignment="1">
      <alignment horizontal="left"/>
    </xf>
    <xf numFmtId="49" fontId="21" fillId="0" borderId="1" xfId="0" applyNumberFormat="1" applyFont="1" applyBorder="1" applyAlignment="1">
      <alignment horizontal="center"/>
    </xf>
    <xf numFmtId="0" fontId="23" fillId="0" borderId="0" xfId="0" applyFont="1" applyAlignment="1">
      <alignment horizontal="justify" wrapText="1"/>
    </xf>
    <xf numFmtId="0" fontId="16" fillId="0" borderId="8" xfId="0" applyNumberFormat="1" applyFont="1" applyBorder="1" applyAlignment="1">
      <alignment horizontal="center"/>
    </xf>
    <xf numFmtId="49" fontId="16" fillId="0" borderId="8" xfId="0" applyNumberFormat="1" applyFont="1" applyBorder="1" applyAlignment="1">
      <alignment horizontal="center"/>
    </xf>
    <xf numFmtId="0" fontId="18" fillId="0" borderId="16" xfId="0" applyNumberFormat="1" applyFont="1" applyBorder="1" applyAlignment="1">
      <alignment horizontal="center" vertical="top"/>
    </xf>
    <xf numFmtId="0" fontId="16" fillId="0" borderId="0" xfId="0" applyNumberFormat="1" applyFont="1" applyBorder="1" applyAlignment="1">
      <alignment horizontal="center" vertical="center" wrapText="1"/>
    </xf>
    <xf numFmtId="0" fontId="16" fillId="0" borderId="1" xfId="0" applyFont="1" applyBorder="1" applyAlignment="1">
      <alignment horizontal="left" wrapText="1" indent="2"/>
    </xf>
    <xf numFmtId="0" fontId="16" fillId="0" borderId="1" xfId="0" applyFont="1" applyBorder="1" applyAlignment="1">
      <alignment horizontal="left" indent="2"/>
    </xf>
    <xf numFmtId="0" fontId="16" fillId="0" borderId="1" xfId="0" applyFont="1" applyBorder="1" applyAlignment="1">
      <alignment horizontal="left" wrapText="1" indent="4"/>
    </xf>
    <xf numFmtId="0" fontId="16" fillId="0" borderId="1" xfId="0" applyFont="1" applyBorder="1" applyAlignment="1">
      <alignment horizontal="left" indent="4"/>
    </xf>
    <xf numFmtId="0" fontId="16" fillId="0" borderId="1" xfId="0" applyFont="1" applyBorder="1" applyAlignment="1">
      <alignment horizontal="left" wrapText="1" indent="1"/>
    </xf>
    <xf numFmtId="0" fontId="16" fillId="0" borderId="1" xfId="0" applyFont="1" applyBorder="1" applyAlignment="1">
      <alignment horizontal="left" indent="1"/>
    </xf>
    <xf numFmtId="0" fontId="21" fillId="6" borderId="1" xfId="0" applyFont="1" applyFill="1" applyBorder="1" applyAlignment="1">
      <alignment horizontal="left"/>
    </xf>
    <xf numFmtId="49" fontId="21" fillId="6" borderId="1" xfId="0" applyNumberFormat="1" applyFont="1" applyFill="1" applyBorder="1" applyAlignment="1">
      <alignment horizontal="center"/>
    </xf>
    <xf numFmtId="49" fontId="16" fillId="6" borderId="1" xfId="0" applyNumberFormat="1" applyFont="1" applyFill="1" applyBorder="1" applyAlignment="1">
      <alignment horizontal="center"/>
    </xf>
    <xf numFmtId="164" fontId="16" fillId="6" borderId="5" xfId="0" applyNumberFormat="1" applyFont="1" applyFill="1" applyBorder="1" applyAlignment="1">
      <alignment horizontal="center"/>
    </xf>
    <xf numFmtId="164" fontId="16" fillId="6" borderId="7" xfId="0" applyNumberFormat="1" applyFont="1" applyFill="1" applyBorder="1" applyAlignment="1">
      <alignment horizontal="center"/>
    </xf>
    <xf numFmtId="164" fontId="16" fillId="6" borderId="6" xfId="0" applyNumberFormat="1" applyFont="1" applyFill="1" applyBorder="1" applyAlignment="1">
      <alignment horizontal="center"/>
    </xf>
    <xf numFmtId="164" fontId="16" fillId="6" borderId="1" xfId="0" applyNumberFormat="1" applyFont="1" applyFill="1" applyBorder="1" applyAlignment="1">
      <alignment horizontal="center"/>
    </xf>
    <xf numFmtId="0" fontId="16" fillId="0" borderId="5" xfId="0" applyFont="1" applyBorder="1" applyAlignment="1">
      <alignment horizontal="left" indent="3"/>
    </xf>
    <xf numFmtId="0" fontId="16" fillId="0" borderId="7" xfId="0" applyFont="1" applyBorder="1" applyAlignment="1">
      <alignment horizontal="left" indent="3"/>
    </xf>
    <xf numFmtId="0" fontId="16" fillId="0" borderId="6" xfId="0" applyFont="1" applyBorder="1" applyAlignment="1">
      <alignment horizontal="left" indent="3"/>
    </xf>
    <xf numFmtId="49" fontId="16" fillId="0" borderId="5" xfId="0" applyNumberFormat="1" applyFont="1" applyBorder="1" applyAlignment="1">
      <alignment horizontal="center"/>
    </xf>
    <xf numFmtId="49" fontId="16" fillId="0" borderId="7" xfId="0" applyNumberFormat="1" applyFont="1" applyBorder="1" applyAlignment="1">
      <alignment horizontal="center"/>
    </xf>
    <xf numFmtId="49" fontId="16" fillId="0" borderId="6" xfId="0" applyNumberFormat="1" applyFont="1" applyBorder="1" applyAlignment="1">
      <alignment horizontal="center"/>
    </xf>
    <xf numFmtId="0" fontId="16" fillId="0" borderId="5" xfId="0" applyFont="1" applyBorder="1" applyAlignment="1">
      <alignment horizontal="left" wrapText="1" indent="3"/>
    </xf>
    <xf numFmtId="0" fontId="16" fillId="0" borderId="7" xfId="0" applyFont="1" applyBorder="1" applyAlignment="1">
      <alignment horizontal="left" wrapText="1" indent="3"/>
    </xf>
    <xf numFmtId="0" fontId="16" fillId="0" borderId="6" xfId="0" applyFont="1" applyBorder="1" applyAlignment="1">
      <alignment horizontal="left" wrapText="1" indent="3"/>
    </xf>
    <xf numFmtId="0" fontId="16" fillId="0" borderId="1" xfId="0" applyFont="1" applyBorder="1" applyAlignment="1">
      <alignment horizontal="left"/>
    </xf>
    <xf numFmtId="49" fontId="16" fillId="0" borderId="1" xfId="0" applyNumberFormat="1" applyFont="1" applyBorder="1" applyAlignment="1">
      <alignment horizontal="center" vertical="top"/>
    </xf>
    <xf numFmtId="4" fontId="16" fillId="0" borderId="1" xfId="0" applyNumberFormat="1" applyFont="1" applyBorder="1" applyAlignment="1">
      <alignment horizontal="center"/>
    </xf>
    <xf numFmtId="0" fontId="16" fillId="0" borderId="1" xfId="0" applyFont="1" applyBorder="1" applyAlignment="1">
      <alignment horizontal="center"/>
    </xf>
    <xf numFmtId="0" fontId="20" fillId="0" borderId="15" xfId="0" applyFont="1" applyBorder="1" applyAlignment="1">
      <alignment horizontal="center"/>
    </xf>
    <xf numFmtId="49" fontId="16" fillId="0" borderId="21" xfId="0" applyNumberFormat="1" applyFont="1" applyBorder="1" applyAlignment="1">
      <alignment horizontal="center"/>
    </xf>
    <xf numFmtId="49" fontId="16" fillId="0" borderId="22" xfId="0" applyNumberFormat="1" applyFont="1" applyBorder="1" applyAlignment="1">
      <alignment horizontal="center"/>
    </xf>
    <xf numFmtId="49" fontId="16" fillId="0" borderId="23" xfId="0" applyNumberFormat="1" applyFont="1" applyBorder="1" applyAlignment="1">
      <alignment horizontal="center"/>
    </xf>
    <xf numFmtId="49" fontId="16" fillId="0" borderId="24" xfId="0" applyNumberFormat="1" applyFont="1" applyBorder="1" applyAlignment="1">
      <alignment horizontal="center"/>
    </xf>
    <xf numFmtId="49" fontId="16" fillId="0" borderId="25" xfId="0" applyNumberFormat="1" applyFont="1" applyBorder="1" applyAlignment="1">
      <alignment horizontal="center"/>
    </xf>
    <xf numFmtId="0" fontId="21" fillId="0" borderId="0" xfId="0" applyFont="1" applyAlignment="1">
      <alignment horizont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right"/>
    </xf>
    <xf numFmtId="49" fontId="16" fillId="0" borderId="1" xfId="0" applyNumberFormat="1" applyFont="1" applyBorder="1" applyAlignment="1">
      <alignment horizontal="left"/>
    </xf>
    <xf numFmtId="0" fontId="16" fillId="0" borderId="1" xfId="0" applyFont="1" applyBorder="1" applyAlignment="1">
      <alignment horizontal="center" vertical="top" wrapText="1"/>
    </xf>
    <xf numFmtId="0" fontId="16" fillId="0" borderId="0" xfId="0" applyFont="1" applyAlignment="1">
      <alignment horizontal="left"/>
    </xf>
    <xf numFmtId="0" fontId="16" fillId="0" borderId="11" xfId="0" applyFont="1" applyBorder="1" applyAlignment="1">
      <alignment horizontal="center" vertical="center"/>
    </xf>
    <xf numFmtId="0" fontId="16" fillId="0" borderId="16" xfId="0" applyFont="1" applyBorder="1" applyAlignment="1">
      <alignment horizontal="center" vertical="center"/>
    </xf>
    <xf numFmtId="0" fontId="16" fillId="0" borderId="12" xfId="0" applyFont="1" applyBorder="1" applyAlignment="1">
      <alignment horizontal="center" vertical="center"/>
    </xf>
    <xf numFmtId="0" fontId="16" fillId="0" borderId="17" xfId="0" applyFont="1" applyBorder="1" applyAlignment="1">
      <alignment horizontal="center" vertical="center"/>
    </xf>
    <xf numFmtId="0" fontId="16" fillId="0" borderId="0" xfId="0" applyFont="1" applyAlignment="1">
      <alignment horizontal="center" vertical="center"/>
    </xf>
    <xf numFmtId="0" fontId="16" fillId="0" borderId="9" xfId="0" applyFont="1" applyBorder="1" applyAlignment="1">
      <alignment horizontal="center" vertical="center"/>
    </xf>
    <xf numFmtId="0" fontId="16" fillId="0" borderId="0" xfId="0" applyFont="1" applyAlignment="1">
      <alignment horizontal="right"/>
    </xf>
    <xf numFmtId="49" fontId="16" fillId="0" borderId="15" xfId="0" applyNumberFormat="1" applyFont="1" applyBorder="1" applyAlignment="1">
      <alignment horizontal="center"/>
    </xf>
    <xf numFmtId="49" fontId="16" fillId="0" borderId="15" xfId="0" applyNumberFormat="1" applyFont="1" applyBorder="1" applyAlignment="1">
      <alignment horizontal="left"/>
    </xf>
    <xf numFmtId="49" fontId="16" fillId="0" borderId="18" xfId="0" applyNumberFormat="1" applyFont="1" applyBorder="1" applyAlignment="1">
      <alignment horizontal="center"/>
    </xf>
    <xf numFmtId="49" fontId="16" fillId="0" borderId="19" xfId="0" applyNumberFormat="1" applyFont="1" applyBorder="1" applyAlignment="1">
      <alignment horizontal="center"/>
    </xf>
    <xf numFmtId="49" fontId="16" fillId="0" borderId="20" xfId="0" applyNumberFormat="1" applyFont="1" applyBorder="1" applyAlignment="1">
      <alignment horizontal="center"/>
    </xf>
    <xf numFmtId="49" fontId="11" fillId="0" borderId="15" xfId="0" applyNumberFormat="1" applyFont="1" applyBorder="1" applyAlignment="1">
      <alignment horizontal="left"/>
    </xf>
    <xf numFmtId="0" fontId="11" fillId="0" borderId="0" xfId="0" applyFont="1" applyAlignment="1">
      <alignment horizontal="right"/>
    </xf>
    <xf numFmtId="0" fontId="11" fillId="0" borderId="0" xfId="0" applyFont="1" applyAlignment="1">
      <alignment horizontal="left"/>
    </xf>
    <xf numFmtId="0" fontId="18" fillId="0" borderId="16" xfId="0" applyFont="1" applyBorder="1" applyAlignment="1">
      <alignment horizontal="center" vertical="top"/>
    </xf>
    <xf numFmtId="0" fontId="17" fillId="0" borderId="0" xfId="0" applyFont="1" applyAlignment="1">
      <alignment horizontal="right"/>
    </xf>
    <xf numFmtId="49" fontId="17" fillId="0" borderId="15" xfId="0" applyNumberFormat="1" applyFont="1" applyBorder="1" applyAlignment="1">
      <alignment horizontal="center"/>
    </xf>
    <xf numFmtId="0" fontId="17" fillId="0" borderId="0" xfId="0" applyFont="1" applyAlignment="1">
      <alignment horizontal="left"/>
    </xf>
    <xf numFmtId="49" fontId="17" fillId="0" borderId="15" xfId="0" applyNumberFormat="1" applyFont="1" applyBorder="1" applyAlignment="1">
      <alignment horizontal="left"/>
    </xf>
    <xf numFmtId="0" fontId="17" fillId="0" borderId="0" xfId="0" applyFont="1" applyAlignment="1">
      <alignment horizontal="center"/>
    </xf>
    <xf numFmtId="0" fontId="9" fillId="0" borderId="15" xfId="0" applyFont="1" applyBorder="1" applyAlignment="1">
      <alignment horizontal="center"/>
    </xf>
    <xf numFmtId="0" fontId="16" fillId="0" borderId="15" xfId="0" applyFont="1" applyBorder="1" applyAlignment="1">
      <alignment horizontal="center"/>
    </xf>
    <xf numFmtId="0" fontId="17" fillId="0" borderId="15" xfId="0" applyFont="1" applyBorder="1" applyAlignment="1">
      <alignment horizontal="center"/>
    </xf>
    <xf numFmtId="0" fontId="17" fillId="0" borderId="0" xfId="0" applyFont="1" applyAlignment="1">
      <alignment horizontal="center" wrapText="1"/>
    </xf>
    <xf numFmtId="0" fontId="23" fillId="0" borderId="0" xfId="0" applyFont="1" applyAlignment="1">
      <alignment horizontal="justify" vertical="top"/>
    </xf>
    <xf numFmtId="0" fontId="17" fillId="0" borderId="0" xfId="0" applyFont="1" applyAlignment="1">
      <alignment horizontal="justify" vertical="top"/>
    </xf>
    <xf numFmtId="0" fontId="23" fillId="0" borderId="0" xfId="0" applyFont="1" applyAlignment="1">
      <alignment horizontal="justify"/>
    </xf>
    <xf numFmtId="0" fontId="17" fillId="0" borderId="0" xfId="0" applyFont="1" applyAlignment="1">
      <alignment horizontal="justify"/>
    </xf>
    <xf numFmtId="0" fontId="18" fillId="0" borderId="43" xfId="0" applyFont="1" applyBorder="1" applyAlignment="1">
      <alignment horizontal="center" vertical="top"/>
    </xf>
    <xf numFmtId="0" fontId="18" fillId="0" borderId="44" xfId="0" applyFont="1" applyBorder="1" applyAlignment="1">
      <alignment horizontal="center" vertical="top"/>
    </xf>
    <xf numFmtId="0" fontId="16" fillId="0" borderId="41" xfId="0" applyFont="1" applyBorder="1" applyAlignment="1">
      <alignment horizontal="center"/>
    </xf>
    <xf numFmtId="0" fontId="16" fillId="0" borderId="42" xfId="0" applyFont="1" applyBorder="1" applyAlignment="1">
      <alignment horizontal="center"/>
    </xf>
    <xf numFmtId="0" fontId="16" fillId="0" borderId="39" xfId="0" applyFont="1" applyBorder="1" applyAlignment="1">
      <alignment horizontal="right"/>
    </xf>
    <xf numFmtId="0" fontId="16" fillId="0" borderId="5" xfId="0" applyFont="1" applyBorder="1" applyAlignment="1">
      <alignment horizontal="left" wrapText="1"/>
    </xf>
    <xf numFmtId="0" fontId="16" fillId="0" borderId="7" xfId="0" applyFont="1" applyBorder="1" applyAlignment="1">
      <alignment horizontal="left"/>
    </xf>
    <xf numFmtId="49" fontId="16" fillId="0" borderId="16" xfId="0" applyNumberFormat="1" applyFont="1" applyBorder="1" applyAlignment="1">
      <alignment horizontal="center"/>
    </xf>
    <xf numFmtId="49" fontId="16" fillId="0" borderId="12" xfId="0" applyNumberFormat="1" applyFont="1" applyBorder="1" applyAlignment="1">
      <alignment horizontal="center"/>
    </xf>
    <xf numFmtId="49" fontId="16" fillId="0" borderId="26" xfId="0" applyNumberFormat="1" applyFont="1" applyBorder="1" applyAlignment="1">
      <alignment horizontal="center"/>
    </xf>
    <xf numFmtId="0" fontId="16" fillId="0" borderId="11" xfId="0" applyFont="1" applyBorder="1" applyAlignment="1">
      <alignment horizontal="left" wrapText="1" indent="4"/>
    </xf>
    <xf numFmtId="0" fontId="16" fillId="0" borderId="16" xfId="0" applyFont="1" applyBorder="1" applyAlignment="1">
      <alignment horizontal="left" indent="4"/>
    </xf>
    <xf numFmtId="0" fontId="16" fillId="0" borderId="31" xfId="0" applyFont="1" applyBorder="1" applyAlignment="1">
      <alignment horizontal="left" indent="4"/>
    </xf>
    <xf numFmtId="49" fontId="16" fillId="0" borderId="32" xfId="0" applyNumberFormat="1" applyFont="1" applyBorder="1" applyAlignment="1">
      <alignment horizontal="center"/>
    </xf>
    <xf numFmtId="49" fontId="16" fillId="0" borderId="34" xfId="0" applyNumberFormat="1" applyFont="1" applyBorder="1" applyAlignment="1">
      <alignment horizontal="center"/>
    </xf>
    <xf numFmtId="49" fontId="16" fillId="0" borderId="35" xfId="0" applyNumberFormat="1" applyFont="1" applyBorder="1" applyAlignment="1">
      <alignment horizontal="center"/>
    </xf>
    <xf numFmtId="49" fontId="16" fillId="0" borderId="36" xfId="0" applyNumberFormat="1" applyFont="1" applyBorder="1" applyAlignment="1">
      <alignment horizontal="center"/>
    </xf>
    <xf numFmtId="0" fontId="16" fillId="0" borderId="49" xfId="0" applyFont="1" applyBorder="1" applyAlignment="1">
      <alignment horizontal="left" wrapText="1" indent="4"/>
    </xf>
    <xf numFmtId="0" fontId="16" fillId="0" borderId="15" xfId="0" applyFont="1" applyBorder="1" applyAlignment="1">
      <alignment horizontal="left" indent="4"/>
    </xf>
    <xf numFmtId="4" fontId="16" fillId="0" borderId="5" xfId="0" applyNumberFormat="1" applyFont="1" applyBorder="1" applyAlignment="1">
      <alignment horizontal="center"/>
    </xf>
    <xf numFmtId="4" fontId="16" fillId="0" borderId="7" xfId="0" applyNumberFormat="1" applyFont="1" applyBorder="1" applyAlignment="1">
      <alignment horizontal="center"/>
    </xf>
    <xf numFmtId="4" fontId="16" fillId="0" borderId="6" xfId="0" applyNumberFormat="1" applyFont="1" applyBorder="1" applyAlignment="1">
      <alignment horizontal="center"/>
    </xf>
    <xf numFmtId="4" fontId="16" fillId="0" borderId="22" xfId="0" applyNumberFormat="1" applyFont="1" applyBorder="1" applyAlignment="1">
      <alignment horizontal="center"/>
    </xf>
    <xf numFmtId="49" fontId="16" fillId="0" borderId="33" xfId="0" applyNumberFormat="1" applyFont="1" applyBorder="1" applyAlignment="1">
      <alignment horizontal="center"/>
    </xf>
    <xf numFmtId="0" fontId="16" fillId="0" borderId="15" xfId="0" applyFont="1" applyBorder="1" applyAlignment="1">
      <alignment horizontal="center" wrapText="1"/>
    </xf>
    <xf numFmtId="4" fontId="16" fillId="0" borderId="28" xfId="0" applyNumberFormat="1" applyFont="1" applyBorder="1" applyAlignment="1">
      <alignment horizontal="center"/>
    </xf>
    <xf numFmtId="4" fontId="16" fillId="0" borderId="19" xfId="0" applyNumberFormat="1" applyFont="1" applyBorder="1" applyAlignment="1">
      <alignment horizontal="center"/>
    </xf>
    <xf numFmtId="4" fontId="16" fillId="0" borderId="20" xfId="0" applyNumberFormat="1" applyFont="1" applyBorder="1" applyAlignment="1">
      <alignment horizontal="center"/>
    </xf>
    <xf numFmtId="0" fontId="16" fillId="0" borderId="5" xfId="0" applyFont="1" applyBorder="1" applyAlignment="1">
      <alignment horizontal="left" vertical="top" wrapText="1" indent="1"/>
    </xf>
    <xf numFmtId="0" fontId="16" fillId="0" borderId="7" xfId="0" applyFont="1" applyBorder="1" applyAlignment="1">
      <alignment horizontal="left" vertical="top" indent="1"/>
    </xf>
    <xf numFmtId="49" fontId="16" fillId="0" borderId="27" xfId="0" applyNumberFormat="1" applyFont="1" applyBorder="1" applyAlignment="1">
      <alignment horizontal="center"/>
    </xf>
    <xf numFmtId="49" fontId="16" fillId="0" borderId="28" xfId="0" applyNumberFormat="1" applyFont="1" applyBorder="1" applyAlignment="1">
      <alignment horizontal="center"/>
    </xf>
    <xf numFmtId="4" fontId="16" fillId="0" borderId="27" xfId="0" applyNumberFormat="1" applyFont="1" applyBorder="1" applyAlignment="1">
      <alignment horizontal="center"/>
    </xf>
    <xf numFmtId="49" fontId="16" fillId="0" borderId="29" xfId="0" applyNumberFormat="1" applyFont="1" applyBorder="1" applyAlignment="1">
      <alignment horizontal="center"/>
    </xf>
    <xf numFmtId="49" fontId="16" fillId="0" borderId="30" xfId="0" applyNumberFormat="1" applyFont="1" applyBorder="1" applyAlignment="1">
      <alignment horizontal="center"/>
    </xf>
    <xf numFmtId="4" fontId="16" fillId="0" borderId="30" xfId="0" applyNumberFormat="1" applyFont="1" applyBorder="1" applyAlignment="1">
      <alignment horizontal="center"/>
    </xf>
    <xf numFmtId="4" fontId="16" fillId="0" borderId="24" xfId="0" applyNumberFormat="1" applyFont="1" applyBorder="1" applyAlignment="1">
      <alignment horizontal="center"/>
    </xf>
    <xf numFmtId="4" fontId="16" fillId="0" borderId="29" xfId="0" applyNumberFormat="1" applyFont="1" applyBorder="1" applyAlignment="1">
      <alignment horizontal="center"/>
    </xf>
    <xf numFmtId="4" fontId="16" fillId="0" borderId="25" xfId="0" applyNumberFormat="1" applyFont="1" applyBorder="1" applyAlignment="1">
      <alignment horizontal="center"/>
    </xf>
    <xf numFmtId="0" fontId="16" fillId="0" borderId="5" xfId="0" applyFont="1" applyBorder="1" applyAlignment="1">
      <alignment horizontal="left" wrapText="1" indent="2"/>
    </xf>
    <xf numFmtId="0" fontId="16" fillId="0" borderId="7" xfId="0" applyFont="1" applyBorder="1" applyAlignment="1">
      <alignment horizontal="left" indent="2"/>
    </xf>
    <xf numFmtId="0" fontId="16" fillId="0" borderId="5" xfId="0" applyFont="1" applyBorder="1" applyAlignment="1">
      <alignment horizontal="left" wrapText="1" indent="1"/>
    </xf>
    <xf numFmtId="0" fontId="16" fillId="0" borderId="7" xfId="0" applyFont="1" applyBorder="1" applyAlignment="1">
      <alignment horizontal="left" indent="1"/>
    </xf>
    <xf numFmtId="49" fontId="16" fillId="0" borderId="11" xfId="0" applyNumberFormat="1" applyFont="1" applyBorder="1" applyAlignment="1">
      <alignment horizontal="center" vertical="top"/>
    </xf>
    <xf numFmtId="49" fontId="16" fillId="0" borderId="16" xfId="0" applyNumberFormat="1" applyFont="1" applyBorder="1" applyAlignment="1">
      <alignment horizontal="center" vertical="top"/>
    </xf>
    <xf numFmtId="49" fontId="16" fillId="0" borderId="12" xfId="0" applyNumberFormat="1" applyFont="1" applyBorder="1" applyAlignment="1">
      <alignment horizontal="center" vertical="top"/>
    </xf>
    <xf numFmtId="49" fontId="21" fillId="0" borderId="7" xfId="0" applyNumberFormat="1" applyFont="1" applyBorder="1" applyAlignment="1">
      <alignment horizontal="center"/>
    </xf>
    <xf numFmtId="49" fontId="21" fillId="0" borderId="6" xfId="0" applyNumberFormat="1" applyFont="1" applyBorder="1" applyAlignment="1">
      <alignment horizontal="center"/>
    </xf>
    <xf numFmtId="0" fontId="21" fillId="0" borderId="5" xfId="0" applyFont="1" applyBorder="1" applyAlignment="1">
      <alignment horizontal="left"/>
    </xf>
    <xf numFmtId="0" fontId="21" fillId="0" borderId="7" xfId="0" applyFont="1" applyBorder="1" applyAlignment="1">
      <alignment horizontal="left"/>
    </xf>
    <xf numFmtId="49" fontId="21" fillId="0" borderId="18" xfId="0" applyNumberFormat="1" applyFont="1" applyBorder="1" applyAlignment="1">
      <alignment horizontal="center"/>
    </xf>
    <xf numFmtId="49" fontId="21" fillId="0" borderId="19" xfId="0" applyNumberFormat="1" applyFont="1" applyBorder="1" applyAlignment="1">
      <alignment horizontal="center"/>
    </xf>
    <xf numFmtId="49" fontId="21" fillId="0" borderId="27" xfId="0" applyNumberFormat="1" applyFont="1" applyBorder="1" applyAlignment="1">
      <alignment horizontal="center"/>
    </xf>
    <xf numFmtId="49" fontId="16" fillId="0" borderId="7" xfId="0" applyNumberFormat="1" applyFont="1" applyBorder="1" applyAlignment="1">
      <alignment horizontal="center" vertical="top"/>
    </xf>
    <xf numFmtId="49" fontId="16" fillId="0" borderId="6" xfId="0" applyNumberFormat="1" applyFont="1" applyBorder="1" applyAlignment="1">
      <alignment horizontal="center" vertical="top"/>
    </xf>
    <xf numFmtId="0" fontId="16" fillId="0" borderId="1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0" xfId="0" applyFont="1" applyAlignment="1">
      <alignment horizontal="center" vertical="center" wrapText="1"/>
    </xf>
    <xf numFmtId="0" fontId="16" fillId="0" borderId="9"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5" xfId="0" applyFont="1" applyBorder="1" applyAlignment="1">
      <alignment horizontal="center" vertical="center"/>
    </xf>
    <xf numFmtId="0" fontId="16" fillId="0" borderId="26" xfId="0" applyFont="1" applyBorder="1" applyAlignment="1">
      <alignment horizontal="center" vertical="center"/>
    </xf>
    <xf numFmtId="49" fontId="16" fillId="0" borderId="7" xfId="0" applyNumberFormat="1" applyFont="1" applyBorder="1" applyAlignment="1">
      <alignment horizontal="left"/>
    </xf>
    <xf numFmtId="0" fontId="16" fillId="0" borderId="16" xfId="0" applyFont="1" applyBorder="1" applyAlignment="1">
      <alignment horizontal="left"/>
    </xf>
    <xf numFmtId="0" fontId="16" fillId="0" borderId="12" xfId="0" applyFont="1" applyBorder="1" applyAlignment="1">
      <alignment horizontal="left"/>
    </xf>
    <xf numFmtId="0" fontId="16" fillId="0" borderId="11"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49" xfId="0" applyFont="1" applyBorder="1" applyAlignment="1">
      <alignment horizontal="center" vertical="top" wrapText="1"/>
    </xf>
    <xf numFmtId="0" fontId="16" fillId="0" borderId="15" xfId="0" applyFont="1" applyBorder="1" applyAlignment="1">
      <alignment horizontal="center" vertical="top" wrapText="1"/>
    </xf>
    <xf numFmtId="0" fontId="16" fillId="0" borderId="26" xfId="0" applyFont="1" applyBorder="1" applyAlignment="1">
      <alignment horizontal="center" vertical="top" wrapText="1"/>
    </xf>
    <xf numFmtId="0" fontId="16" fillId="0" borderId="17" xfId="0" applyFont="1" applyBorder="1" applyAlignment="1">
      <alignment horizontal="center" vertical="center" wrapText="1"/>
    </xf>
    <xf numFmtId="0" fontId="16" fillId="0" borderId="5" xfId="0" applyFont="1" applyBorder="1" applyAlignment="1">
      <alignment horizontal="center" vertical="center"/>
    </xf>
    <xf numFmtId="0" fontId="16" fillId="0" borderId="7" xfId="0" applyFont="1" applyBorder="1" applyAlignment="1">
      <alignment horizontal="center" vertical="center"/>
    </xf>
    <xf numFmtId="0" fontId="16" fillId="0" borderId="11" xfId="0" applyFont="1" applyBorder="1" applyAlignment="1">
      <alignment horizontal="right"/>
    </xf>
    <xf numFmtId="0" fontId="16" fillId="0" borderId="16" xfId="0" applyFont="1" applyBorder="1" applyAlignment="1">
      <alignment horizontal="right"/>
    </xf>
    <xf numFmtId="0" fontId="32" fillId="0" borderId="2" xfId="14" applyFont="1" applyBorder="1" applyAlignment="1">
      <alignment horizontal="center" vertical="center"/>
    </xf>
    <xf numFmtId="0" fontId="32" fillId="0" borderId="4" xfId="14" applyFont="1" applyBorder="1" applyAlignment="1">
      <alignment horizontal="center" vertical="center"/>
    </xf>
    <xf numFmtId="0" fontId="29" fillId="0" borderId="5" xfId="14" applyFont="1" applyBorder="1" applyAlignment="1">
      <alignment horizontal="center" wrapText="1"/>
    </xf>
    <xf numFmtId="0" fontId="29" fillId="0" borderId="7" xfId="14" applyFont="1" applyBorder="1" applyAlignment="1">
      <alignment horizontal="center" wrapText="1"/>
    </xf>
    <xf numFmtId="0" fontId="29" fillId="0" borderId="6" xfId="14" applyFont="1" applyBorder="1" applyAlignment="1">
      <alignment horizontal="center" wrapText="1"/>
    </xf>
    <xf numFmtId="0" fontId="29" fillId="0" borderId="2" xfId="14" applyFont="1" applyBorder="1" applyAlignment="1">
      <alignment horizontal="center" vertical="center" wrapText="1"/>
    </xf>
    <xf numFmtId="0" fontId="29" fillId="0" borderId="4" xfId="14" applyFont="1" applyBorder="1" applyAlignment="1">
      <alignment horizontal="center" vertical="center" wrapText="1"/>
    </xf>
    <xf numFmtId="0" fontId="29" fillId="0" borderId="1" xfId="14" applyFont="1" applyBorder="1" applyAlignment="1">
      <alignment horizontal="center" vertical="center" wrapText="1"/>
    </xf>
    <xf numFmtId="0" fontId="29" fillId="0" borderId="5" xfId="14" applyFont="1" applyBorder="1" applyAlignment="1">
      <alignment horizontal="center" vertical="center"/>
    </xf>
    <xf numFmtId="0" fontId="29" fillId="0" borderId="7" xfId="14" applyFont="1" applyBorder="1" applyAlignment="1">
      <alignment horizontal="center" vertical="center"/>
    </xf>
    <xf numFmtId="0" fontId="29" fillId="0" borderId="2" xfId="14" applyFont="1" applyBorder="1" applyAlignment="1">
      <alignment horizontal="right" vertical="center" wrapText="1"/>
    </xf>
    <xf numFmtId="0" fontId="29" fillId="0" borderId="4" xfId="14" applyFont="1" applyBorder="1" applyAlignment="1">
      <alignment horizontal="right" vertical="center" wrapText="1"/>
    </xf>
    <xf numFmtId="0" fontId="29" fillId="0" borderId="1" xfId="0" applyFont="1" applyFill="1" applyBorder="1"/>
    <xf numFmtId="0" fontId="3" fillId="0" borderId="1" xfId="0" applyFont="1" applyFill="1" applyBorder="1"/>
    <xf numFmtId="0" fontId="3" fillId="0" borderId="0" xfId="0" applyFont="1" applyFill="1" applyAlignment="1">
      <alignment horizontal="right"/>
    </xf>
    <xf numFmtId="0" fontId="26" fillId="0" borderId="1" xfId="0" applyFont="1" applyFill="1" applyBorder="1"/>
    <xf numFmtId="0" fontId="28" fillId="0" borderId="15" xfId="0" applyFont="1" applyFill="1" applyBorder="1" applyAlignment="1">
      <alignment horizontal="center"/>
    </xf>
    <xf numFmtId="0" fontId="3" fillId="0" borderId="0" xfId="0" applyFont="1" applyFill="1" applyAlignment="1">
      <alignment horizontal="center"/>
    </xf>
    <xf numFmtId="0" fontId="0" fillId="0" borderId="0" xfId="0" applyFill="1"/>
    <xf numFmtId="3" fontId="3" fillId="0" borderId="1" xfId="0" applyNumberFormat="1" applyFont="1" applyFill="1" applyBorder="1" applyAlignment="1">
      <alignment horizontal="center" wrapText="1"/>
    </xf>
    <xf numFmtId="4" fontId="3" fillId="0" borderId="1" xfId="0" applyNumberFormat="1" applyFont="1" applyFill="1" applyBorder="1" applyAlignment="1">
      <alignment horizontal="center" wrapText="1"/>
    </xf>
    <xf numFmtId="0" fontId="29" fillId="0" borderId="1" xfId="0" applyFont="1" applyFill="1" applyBorder="1" applyAlignment="1">
      <alignment wrapText="1"/>
    </xf>
    <xf numFmtId="4" fontId="6" fillId="0" borderId="0" xfId="0" applyNumberFormat="1" applyFont="1" applyFill="1" applyAlignment="1">
      <alignment horizontal="center"/>
    </xf>
    <xf numFmtId="0" fontId="6" fillId="0" borderId="0" xfId="0" applyFont="1" applyFill="1" applyAlignment="1">
      <alignment horizontal="center"/>
    </xf>
    <xf numFmtId="4"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left" vertical="center" wrapText="1"/>
    </xf>
    <xf numFmtId="4" fontId="3" fillId="0" borderId="5"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3" fontId="3" fillId="0" borderId="1" xfId="0" applyNumberFormat="1" applyFont="1" applyFill="1" applyBorder="1" applyAlignment="1">
      <alignment horizontal="left" vertical="center" wrapText="1"/>
    </xf>
    <xf numFmtId="4" fontId="6" fillId="0" borderId="16" xfId="0" applyNumberFormat="1" applyFont="1" applyFill="1" applyBorder="1" applyAlignment="1">
      <alignment horizontal="center" vertical="center" wrapText="1"/>
    </xf>
    <xf numFmtId="0" fontId="3" fillId="0" borderId="1" xfId="0" applyFont="1" applyFill="1" applyBorder="1" applyAlignment="1">
      <alignment horizontal="left"/>
    </xf>
    <xf numFmtId="0" fontId="3" fillId="0" borderId="1" xfId="0" applyFont="1" applyFill="1" applyBorder="1" applyAlignment="1">
      <alignment horizontal="left" wrapText="1"/>
    </xf>
    <xf numFmtId="0" fontId="3" fillId="0" borderId="1" xfId="0" applyFont="1" applyFill="1" applyBorder="1" applyAlignment="1">
      <alignment horizontal="right"/>
    </xf>
    <xf numFmtId="0" fontId="3" fillId="0" borderId="1" xfId="0" applyFont="1" applyFill="1" applyBorder="1" applyAlignment="1">
      <alignment horizontal="left" vertical="center" wrapText="1"/>
    </xf>
    <xf numFmtId="4" fontId="3" fillId="0" borderId="5" xfId="0" applyNumberFormat="1" applyFont="1" applyFill="1" applyBorder="1" applyAlignment="1">
      <alignment horizont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xf>
    <xf numFmtId="0" fontId="9" fillId="0" borderId="0" xfId="0" applyFont="1" applyFill="1" applyBorder="1" applyAlignment="1">
      <alignment horizontal="left" vertical="center" wrapText="1"/>
    </xf>
    <xf numFmtId="0" fontId="3" fillId="0" borderId="5" xfId="0" applyFont="1" applyFill="1" applyBorder="1" applyAlignment="1">
      <alignment horizontal="center"/>
    </xf>
    <xf numFmtId="0" fontId="3" fillId="0" borderId="7" xfId="0" applyFont="1" applyFill="1" applyBorder="1" applyAlignment="1">
      <alignment horizontal="center"/>
    </xf>
    <xf numFmtId="0" fontId="3" fillId="0" borderId="6" xfId="0" applyFont="1" applyFill="1" applyBorder="1" applyAlignment="1">
      <alignment horizontal="center"/>
    </xf>
    <xf numFmtId="0" fontId="1" fillId="0" borderId="1"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0" fillId="0" borderId="7" xfId="0" applyFill="1" applyBorder="1" applyAlignment="1">
      <alignment horizontal="left" vertical="center" wrapText="1"/>
    </xf>
    <xf numFmtId="0" fontId="0" fillId="0" borderId="6" xfId="0" applyFill="1" applyBorder="1" applyAlignment="1">
      <alignment horizontal="left" vertical="center" wrapText="1"/>
    </xf>
    <xf numFmtId="0" fontId="0" fillId="0" borderId="1" xfId="0" applyFill="1" applyBorder="1"/>
    <xf numFmtId="0" fontId="1" fillId="0" borderId="1" xfId="0" applyFont="1" applyFill="1" applyBorder="1" applyAlignment="1">
      <alignment horizontal="center" wrapText="1"/>
    </xf>
    <xf numFmtId="0" fontId="1" fillId="0" borderId="5" xfId="0" applyFont="1" applyFill="1" applyBorder="1" applyAlignment="1">
      <alignment horizontal="center" wrapText="1"/>
    </xf>
    <xf numFmtId="0" fontId="3" fillId="0" borderId="0" xfId="0" applyFont="1" applyFill="1" applyAlignment="1">
      <alignment horizontal="left"/>
    </xf>
    <xf numFmtId="0" fontId="3" fillId="0" borderId="5" xfId="0" applyFont="1" applyFill="1" applyBorder="1" applyAlignment="1">
      <alignment horizontal="center" vertical="center" wrapText="1"/>
    </xf>
    <xf numFmtId="0" fontId="3" fillId="0" borderId="1" xfId="0" applyFont="1" applyFill="1" applyBorder="1" applyAlignment="1">
      <alignment horizontal="center" wrapText="1"/>
    </xf>
    <xf numFmtId="3" fontId="1"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wrapText="1"/>
    </xf>
    <xf numFmtId="0" fontId="3" fillId="0" borderId="6" xfId="0" applyFont="1" applyFill="1" applyBorder="1" applyAlignment="1">
      <alignment horizontal="left" vertical="center" wrapText="1"/>
    </xf>
    <xf numFmtId="168" fontId="3" fillId="0" borderId="1" xfId="0" applyNumberFormat="1" applyFont="1" applyFill="1" applyBorder="1" applyAlignment="1">
      <alignment horizontal="center" wrapText="1"/>
    </xf>
    <xf numFmtId="4" fontId="6" fillId="0" borderId="0" xfId="0" applyNumberFormat="1" applyFont="1" applyFill="1" applyBorder="1" applyAlignment="1">
      <alignment horizontal="center" wrapText="1"/>
    </xf>
    <xf numFmtId="4" fontId="3" fillId="0" borderId="11" xfId="0" applyNumberFormat="1" applyFont="1" applyFill="1" applyBorder="1" applyAlignment="1">
      <alignment horizontal="left" vertical="center" wrapText="1"/>
    </xf>
    <xf numFmtId="4" fontId="3" fillId="0" borderId="12" xfId="0" applyNumberFormat="1" applyFont="1" applyFill="1" applyBorder="1" applyAlignment="1">
      <alignment horizontal="left" vertical="center" wrapText="1"/>
    </xf>
    <xf numFmtId="4" fontId="3" fillId="0" borderId="13" xfId="0" applyNumberFormat="1" applyFont="1" applyFill="1" applyBorder="1" applyAlignment="1">
      <alignment horizontal="left" vertical="center" wrapText="1"/>
    </xf>
    <xf numFmtId="4" fontId="3" fillId="0" borderId="9" xfId="0" applyNumberFormat="1" applyFont="1" applyFill="1" applyBorder="1" applyAlignment="1">
      <alignment horizontal="left" vertical="center" wrapText="1"/>
    </xf>
    <xf numFmtId="4" fontId="3" fillId="0" borderId="17" xfId="0" applyNumberFormat="1" applyFont="1" applyFill="1" applyBorder="1" applyAlignment="1">
      <alignment horizontal="left"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wrapText="1"/>
    </xf>
    <xf numFmtId="0" fontId="3" fillId="0" borderId="5" xfId="0" applyFont="1" applyFill="1" applyBorder="1" applyAlignment="1">
      <alignment horizontal="left"/>
    </xf>
    <xf numFmtId="0" fontId="3" fillId="0" borderId="7" xfId="0" applyFont="1" applyFill="1" applyBorder="1" applyAlignment="1">
      <alignment horizontal="left"/>
    </xf>
    <xf numFmtId="0" fontId="3" fillId="0" borderId="6" xfId="0" applyFont="1" applyFill="1" applyBorder="1" applyAlignment="1">
      <alignment horizontal="left"/>
    </xf>
    <xf numFmtId="4" fontId="6" fillId="0" borderId="1" xfId="0" applyNumberFormat="1" applyFont="1" applyFill="1" applyBorder="1" applyAlignment="1">
      <alignment horizontal="center" wrapText="1"/>
    </xf>
    <xf numFmtId="4" fontId="6" fillId="0" borderId="16" xfId="0" applyNumberFormat="1" applyFont="1" applyFill="1" applyBorder="1" applyAlignment="1">
      <alignment horizontal="center"/>
    </xf>
    <xf numFmtId="0" fontId="4" fillId="0" borderId="0" xfId="0" applyFont="1" applyFill="1" applyBorder="1" applyAlignment="1">
      <alignment horizontal="center" vertical="center" wrapText="1"/>
    </xf>
    <xf numFmtId="4" fontId="6" fillId="0" borderId="1" xfId="0" applyNumberFormat="1" applyFont="1" applyFill="1" applyBorder="1" applyAlignment="1">
      <alignment horizontal="left" vertical="center" wrapText="1"/>
    </xf>
    <xf numFmtId="4" fontId="6" fillId="0"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left" vertical="center"/>
    </xf>
    <xf numFmtId="4" fontId="6" fillId="0" borderId="14" xfId="0" applyNumberFormat="1" applyFont="1" applyFill="1" applyBorder="1" applyAlignment="1">
      <alignment horizontal="center"/>
    </xf>
    <xf numFmtId="4" fontId="6" fillId="0" borderId="0" xfId="0" applyNumberFormat="1" applyFont="1" applyFill="1" applyBorder="1" applyAlignment="1">
      <alignment horizontal="center"/>
    </xf>
    <xf numFmtId="2" fontId="3" fillId="0" borderId="1" xfId="0" applyNumberFormat="1" applyFont="1" applyFill="1" applyBorder="1" applyAlignment="1">
      <alignment horizont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4" fontId="3" fillId="3" borderId="1" xfId="0" applyNumberFormat="1" applyFont="1" applyFill="1" applyBorder="1" applyAlignment="1">
      <alignment horizontal="left" vertical="center" wrapText="1"/>
    </xf>
    <xf numFmtId="3" fontId="3" fillId="3" borderId="1" xfId="0" applyNumberFormat="1" applyFont="1" applyFill="1" applyBorder="1" applyAlignment="1">
      <alignment horizontal="center" vertical="center" wrapText="1"/>
    </xf>
    <xf numFmtId="4" fontId="3" fillId="3" borderId="1" xfId="0" applyNumberFormat="1" applyFont="1" applyFill="1" applyBorder="1" applyAlignment="1">
      <alignment horizontal="center" wrapText="1"/>
    </xf>
    <xf numFmtId="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3" fontId="3" fillId="3" borderId="1" xfId="0" applyNumberFormat="1" applyFont="1" applyFill="1" applyBorder="1" applyAlignment="1">
      <alignment horizontal="center" wrapText="1"/>
    </xf>
    <xf numFmtId="4" fontId="3" fillId="3" borderId="5" xfId="0" applyNumberFormat="1" applyFont="1" applyFill="1" applyBorder="1" applyAlignment="1">
      <alignment horizontal="center" vertical="center" wrapText="1"/>
    </xf>
    <xf numFmtId="4" fontId="3" fillId="3" borderId="7" xfId="0" applyNumberFormat="1" applyFont="1" applyFill="1" applyBorder="1" applyAlignment="1">
      <alignment horizontal="center" vertical="center" wrapText="1"/>
    </xf>
    <xf numFmtId="4" fontId="3" fillId="3" borderId="6"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 xfId="0" applyFont="1" applyFill="1" applyBorder="1" applyAlignment="1">
      <alignment horizontal="center" wrapText="1"/>
    </xf>
    <xf numFmtId="0" fontId="3" fillId="3" borderId="5"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6" xfId="0" applyFont="1" applyFill="1" applyBorder="1" applyAlignment="1">
      <alignment horizontal="left" vertical="center" wrapText="1"/>
    </xf>
    <xf numFmtId="2" fontId="3" fillId="3" borderId="1" xfId="0" applyNumberFormat="1" applyFont="1" applyFill="1" applyBorder="1" applyAlignment="1">
      <alignment horizontal="center" wrapText="1"/>
    </xf>
    <xf numFmtId="0" fontId="3"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wrapText="1"/>
    </xf>
    <xf numFmtId="3" fontId="1" fillId="3" borderId="1" xfId="0" applyNumberFormat="1" applyFont="1" applyFill="1" applyBorder="1" applyAlignment="1">
      <alignment horizontal="center" vertical="center" wrapText="1"/>
    </xf>
    <xf numFmtId="3" fontId="1" fillId="3" borderId="1" xfId="0" applyNumberFormat="1" applyFont="1" applyFill="1" applyBorder="1" applyAlignment="1">
      <alignment horizontal="center" wrapText="1"/>
    </xf>
    <xf numFmtId="0" fontId="3" fillId="3" borderId="0" xfId="0" applyFont="1" applyFill="1" applyAlignment="1">
      <alignment horizontal="left"/>
    </xf>
    <xf numFmtId="0" fontId="3" fillId="3" borderId="1" xfId="0" applyFont="1" applyFill="1" applyBorder="1" applyAlignment="1">
      <alignment horizontal="left"/>
    </xf>
    <xf numFmtId="0" fontId="3" fillId="3" borderId="1" xfId="0" applyFont="1" applyFill="1" applyBorder="1" applyAlignment="1">
      <alignment horizontal="left" wrapText="1"/>
    </xf>
    <xf numFmtId="0" fontId="3" fillId="3" borderId="1" xfId="0" applyFont="1" applyFill="1" applyBorder="1" applyAlignment="1">
      <alignment horizontal="right"/>
    </xf>
    <xf numFmtId="0" fontId="3" fillId="3" borderId="5" xfId="0" applyFont="1" applyFill="1" applyBorder="1" applyAlignment="1">
      <alignment horizontal="center"/>
    </xf>
    <xf numFmtId="0" fontId="3" fillId="3" borderId="7" xfId="0" applyFont="1" applyFill="1" applyBorder="1" applyAlignment="1">
      <alignment horizontal="center"/>
    </xf>
    <xf numFmtId="0" fontId="3" fillId="3" borderId="6" xfId="0" applyFont="1" applyFill="1" applyBorder="1" applyAlignment="1">
      <alignment horizontal="center"/>
    </xf>
    <xf numFmtId="0" fontId="3" fillId="3" borderId="1" xfId="0" applyFont="1" applyFill="1" applyBorder="1" applyAlignment="1">
      <alignment horizontal="center"/>
    </xf>
    <xf numFmtId="0" fontId="3" fillId="3" borderId="1" xfId="0" applyFont="1" applyFill="1" applyBorder="1" applyAlignment="1">
      <alignment horizontal="center" vertical="center"/>
    </xf>
    <xf numFmtId="0" fontId="9" fillId="2" borderId="0" xfId="0" applyFont="1" applyFill="1" applyAlignment="1">
      <alignment horizontal="left" vertical="center" wrapText="1"/>
    </xf>
    <xf numFmtId="0" fontId="4" fillId="2" borderId="0" xfId="0" applyFont="1" applyFill="1" applyAlignment="1">
      <alignment horizontal="left"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4" fontId="3" fillId="3" borderId="6" xfId="0" applyNumberFormat="1" applyFont="1" applyFill="1" applyBorder="1" applyAlignment="1">
      <alignment horizontal="center" wrapText="1"/>
    </xf>
    <xf numFmtId="4" fontId="3" fillId="3" borderId="5" xfId="0" applyNumberFormat="1" applyFont="1" applyFill="1" applyBorder="1" applyAlignment="1">
      <alignment horizontal="left" vertical="center" wrapText="1"/>
    </xf>
    <xf numFmtId="4" fontId="3" fillId="3" borderId="7" xfId="0" applyNumberFormat="1" applyFont="1" applyFill="1" applyBorder="1" applyAlignment="1">
      <alignment horizontal="left" vertical="center" wrapText="1"/>
    </xf>
    <xf numFmtId="4" fontId="3" fillId="3" borderId="6" xfId="0" applyNumberFormat="1" applyFont="1" applyFill="1" applyBorder="1" applyAlignment="1">
      <alignment horizontal="left" vertical="center" wrapText="1"/>
    </xf>
    <xf numFmtId="3" fontId="3" fillId="3" borderId="5" xfId="0" applyNumberFormat="1" applyFont="1" applyFill="1" applyBorder="1" applyAlignment="1">
      <alignment horizontal="center" vertical="center" wrapText="1"/>
    </xf>
    <xf numFmtId="3" fontId="3" fillId="3" borderId="6" xfId="0" applyNumberFormat="1" applyFont="1" applyFill="1" applyBorder="1" applyAlignment="1">
      <alignment horizontal="center" vertical="center" wrapText="1"/>
    </xf>
    <xf numFmtId="4" fontId="3" fillId="3" borderId="5" xfId="0" applyNumberFormat="1" applyFont="1" applyFill="1" applyBorder="1" applyAlignment="1">
      <alignment horizontal="center" wrapText="1"/>
    </xf>
    <xf numFmtId="4" fontId="3" fillId="3" borderId="13" xfId="0" applyNumberFormat="1" applyFont="1" applyFill="1" applyBorder="1" applyAlignment="1">
      <alignment horizontal="center"/>
    </xf>
    <xf numFmtId="4" fontId="3" fillId="3" borderId="0" xfId="0" applyNumberFormat="1" applyFont="1" applyFill="1" applyAlignment="1">
      <alignment horizontal="center"/>
    </xf>
    <xf numFmtId="0" fontId="9"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3" fontId="3" fillId="3" borderId="5" xfId="0" applyNumberFormat="1" applyFont="1" applyFill="1" applyBorder="1" applyAlignment="1">
      <alignment horizontal="center" wrapText="1"/>
    </xf>
    <xf numFmtId="3" fontId="3" fillId="3" borderId="6" xfId="0" applyNumberFormat="1" applyFont="1" applyFill="1" applyBorder="1" applyAlignment="1">
      <alignment horizontal="center" wrapText="1"/>
    </xf>
    <xf numFmtId="3" fontId="3" fillId="3" borderId="7" xfId="0" applyNumberFormat="1" applyFont="1" applyFill="1" applyBorder="1" applyAlignment="1">
      <alignment horizontal="center" vertical="center" wrapText="1"/>
    </xf>
    <xf numFmtId="2" fontId="3" fillId="3" borderId="5" xfId="0" applyNumberFormat="1" applyFont="1" applyFill="1" applyBorder="1" applyAlignment="1">
      <alignment horizontal="center" wrapText="1"/>
    </xf>
    <xf numFmtId="2" fontId="3" fillId="3" borderId="6" xfId="0" applyNumberFormat="1" applyFont="1" applyFill="1" applyBorder="1" applyAlignment="1">
      <alignment horizontal="center" wrapText="1"/>
    </xf>
    <xf numFmtId="3" fontId="1" fillId="3" borderId="5" xfId="0" applyNumberFormat="1"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3" fontId="1" fillId="3" borderId="5" xfId="0" applyNumberFormat="1" applyFont="1" applyFill="1" applyBorder="1" applyAlignment="1">
      <alignment horizontal="center" wrapText="1"/>
    </xf>
    <xf numFmtId="3" fontId="1" fillId="3" borderId="6" xfId="0" applyNumberFormat="1" applyFont="1" applyFill="1" applyBorder="1" applyAlignment="1">
      <alignment horizontal="center"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3" fillId="3" borderId="5" xfId="0" applyFont="1" applyFill="1" applyBorder="1" applyAlignment="1">
      <alignment horizontal="left"/>
    </xf>
    <xf numFmtId="0" fontId="3" fillId="3" borderId="7" xfId="0" applyFont="1" applyFill="1" applyBorder="1" applyAlignment="1">
      <alignment horizontal="left"/>
    </xf>
    <xf numFmtId="0" fontId="3" fillId="3" borderId="6" xfId="0" applyFont="1" applyFill="1" applyBorder="1" applyAlignment="1">
      <alignment horizontal="left"/>
    </xf>
    <xf numFmtId="0" fontId="3" fillId="3" borderId="5" xfId="0" applyFont="1" applyFill="1" applyBorder="1" applyAlignment="1">
      <alignment horizontal="left" wrapText="1"/>
    </xf>
    <xf numFmtId="0" fontId="3" fillId="3" borderId="7" xfId="0" applyFont="1" applyFill="1" applyBorder="1" applyAlignment="1">
      <alignment horizontal="left" wrapText="1"/>
    </xf>
    <xf numFmtId="0" fontId="3" fillId="3" borderId="6" xfId="0" applyFont="1" applyFill="1" applyBorder="1" applyAlignment="1">
      <alignment horizontal="left" wrapText="1"/>
    </xf>
    <xf numFmtId="4" fontId="3" fillId="3" borderId="0" xfId="0" applyNumberFormat="1" applyFont="1" applyFill="1" applyBorder="1" applyAlignment="1">
      <alignment horizont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7" xfId="0" applyFont="1" applyFill="1" applyBorder="1" applyAlignment="1">
      <alignment horizontal="center" wrapText="1"/>
    </xf>
    <xf numFmtId="0" fontId="3" fillId="3" borderId="5"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0" borderId="14" xfId="0" applyFont="1" applyBorder="1" applyAlignment="1">
      <alignment horizontal="center"/>
    </xf>
    <xf numFmtId="0" fontId="3" fillId="3" borderId="5" xfId="0" applyFont="1" applyFill="1" applyBorder="1" applyAlignment="1">
      <alignment horizontal="right"/>
    </xf>
    <xf numFmtId="0" fontId="3" fillId="3" borderId="7" xfId="0" applyFont="1" applyFill="1" applyBorder="1" applyAlignment="1">
      <alignment horizontal="right"/>
    </xf>
    <xf numFmtId="0" fontId="3" fillId="3" borderId="6" xfId="0" applyFont="1" applyFill="1" applyBorder="1" applyAlignment="1">
      <alignment horizontal="right"/>
    </xf>
    <xf numFmtId="0" fontId="3" fillId="3" borderId="14" xfId="0" applyFont="1" applyFill="1" applyBorder="1" applyAlignment="1">
      <alignment horizontal="left"/>
    </xf>
  </cellXfs>
  <cellStyles count="15">
    <cellStyle name="Гиперссылка 2" xfId="6"/>
    <cellStyle name="Денежный 4" xfId="12"/>
    <cellStyle name="Обычный" xfId="0" builtinId="0"/>
    <cellStyle name="Обычный 2" xfId="3"/>
    <cellStyle name="Обычный 2 2" xfId="9"/>
    <cellStyle name="Обычный 2 2 2" xfId="2"/>
    <cellStyle name="Обычный 2 3" xfId="10"/>
    <cellStyle name="Обычный 3" xfId="14"/>
    <cellStyle name="Обычный 4" xfId="11"/>
    <cellStyle name="Обычный 6" xfId="5"/>
    <cellStyle name="Обычный 6 2" xfId="8"/>
    <cellStyle name="Пояснение 12" xfId="1"/>
    <cellStyle name="Финансовый" xfId="13" builtinId="3"/>
    <cellStyle name="Финансовый 2 2" xfId="7"/>
    <cellStyle name="Финансов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UJ122"/>
  <sheetViews>
    <sheetView tabSelected="1" topLeftCell="A94" zoomScaleNormal="100" workbookViewId="0">
      <selection activeCell="J123" sqref="J123"/>
    </sheetView>
  </sheetViews>
  <sheetFormatPr defaultColWidth="0" defaultRowHeight="11.25" x14ac:dyDescent="0.2"/>
  <cols>
    <col min="1" max="9" width="0.85546875" style="62" customWidth="1"/>
    <col min="10" max="10" width="3" style="62" customWidth="1"/>
    <col min="11" max="25" width="0.85546875" style="62" customWidth="1"/>
    <col min="26" max="26" width="2" style="62" customWidth="1"/>
    <col min="27" max="27" width="0.85546875" style="62" customWidth="1"/>
    <col min="28" max="28" width="1.140625" style="62" customWidth="1"/>
    <col min="29" max="29" width="0.42578125" style="62" customWidth="1"/>
    <col min="30" max="31" width="0.85546875" style="62" hidden="1" customWidth="1"/>
    <col min="32" max="91" width="0.85546875" style="62" customWidth="1"/>
    <col min="92" max="92" width="0.7109375" style="62" customWidth="1"/>
    <col min="93" max="121" width="0.85546875" style="62" customWidth="1"/>
    <col min="122" max="122" width="1.5703125" style="62" customWidth="1"/>
    <col min="123" max="123" width="13.140625" style="62" customWidth="1"/>
    <col min="124" max="124" width="14.42578125" style="62" customWidth="1"/>
    <col min="125" max="125" width="11.28515625" style="62" customWidth="1"/>
    <col min="126" max="126" width="10.28515625" style="62" customWidth="1"/>
    <col min="127" max="137" width="0.85546875" style="62" customWidth="1"/>
    <col min="138" max="138" width="1.85546875" style="62" customWidth="1"/>
    <col min="139" max="151" width="0.85546875" style="62" customWidth="1"/>
    <col min="152" max="152" width="2.28515625" style="62" customWidth="1"/>
    <col min="153" max="164" width="0.85546875" style="62" customWidth="1"/>
    <col min="165" max="165" width="1.28515625" style="62" customWidth="1"/>
    <col min="166" max="166" width="0.28515625" style="62" customWidth="1"/>
    <col min="167" max="168" width="0.85546875" style="62" hidden="1" customWidth="1"/>
    <col min="169" max="224" width="0.85546875" style="62" customWidth="1"/>
    <col min="225" max="225" width="1.28515625" style="62" customWidth="1"/>
    <col min="226" max="226" width="0.140625" style="62" customWidth="1"/>
    <col min="227" max="316" width="0.85546875" style="62" hidden="1"/>
    <col min="317" max="408" width="0.85546875" style="62" customWidth="1"/>
    <col min="409" max="409" width="2.5703125" style="62" bestFit="1" customWidth="1"/>
    <col min="410" max="438" width="0.85546875" style="62" customWidth="1"/>
    <col min="439" max="439" width="11.7109375" style="62" customWidth="1"/>
    <col min="440" max="441" width="9.42578125" style="62" customWidth="1"/>
    <col min="442" max="442" width="10.28515625" style="62" customWidth="1"/>
    <col min="443" max="480" width="0.85546875" style="62" customWidth="1"/>
    <col min="481" max="481" width="1.28515625" style="62" customWidth="1"/>
    <col min="482" max="482" width="0.140625" style="62" customWidth="1"/>
    <col min="483" max="572" width="0.85546875" style="62" hidden="1"/>
    <col min="573" max="664" width="0.85546875" style="62" customWidth="1"/>
    <col min="665" max="665" width="2.5703125" style="62" bestFit="1" customWidth="1"/>
    <col min="666" max="694" width="0.85546875" style="62" customWidth="1"/>
    <col min="695" max="695" width="11.7109375" style="62" customWidth="1"/>
    <col min="696" max="697" width="9.42578125" style="62" customWidth="1"/>
    <col min="698" max="698" width="10.28515625" style="62" customWidth="1"/>
    <col min="699" max="736" width="0.85546875" style="62" customWidth="1"/>
    <col min="737" max="737" width="1.28515625" style="62" customWidth="1"/>
    <col min="738" max="738" width="0.140625" style="62" customWidth="1"/>
    <col min="739" max="828" width="0.85546875" style="62" hidden="1"/>
    <col min="829" max="920" width="0.85546875" style="62" customWidth="1"/>
    <col min="921" max="921" width="2.5703125" style="62" bestFit="1" customWidth="1"/>
    <col min="922" max="950" width="0.85546875" style="62" customWidth="1"/>
    <col min="951" max="951" width="11.7109375" style="62" customWidth="1"/>
    <col min="952" max="953" width="9.42578125" style="62" customWidth="1"/>
    <col min="954" max="954" width="10.28515625" style="62" customWidth="1"/>
    <col min="955" max="992" width="0.85546875" style="62" customWidth="1"/>
    <col min="993" max="993" width="1.28515625" style="62" customWidth="1"/>
    <col min="994" max="994" width="0.140625" style="62" customWidth="1"/>
    <col min="995" max="1084" width="0.85546875" style="62" hidden="1"/>
    <col min="1085" max="1176" width="0.85546875" style="62" customWidth="1"/>
    <col min="1177" max="1177" width="2.5703125" style="62" bestFit="1" customWidth="1"/>
    <col min="1178" max="1206" width="0.85546875" style="62" customWidth="1"/>
    <col min="1207" max="1207" width="11.7109375" style="62" customWidth="1"/>
    <col min="1208" max="1209" width="9.42578125" style="62" customWidth="1"/>
    <col min="1210" max="1210" width="10.28515625" style="62" customWidth="1"/>
    <col min="1211" max="1248" width="0.85546875" style="62" customWidth="1"/>
    <col min="1249" max="1249" width="1.28515625" style="62" customWidth="1"/>
    <col min="1250" max="1250" width="0.140625" style="62" customWidth="1"/>
    <col min="1251" max="1340" width="0.85546875" style="62" hidden="1"/>
    <col min="1341" max="1432" width="0.85546875" style="62" customWidth="1"/>
    <col min="1433" max="1433" width="2.5703125" style="62" bestFit="1" customWidth="1"/>
    <col min="1434" max="1462" width="0.85546875" style="62" customWidth="1"/>
    <col min="1463" max="1463" width="11.7109375" style="62" customWidth="1"/>
    <col min="1464" max="1465" width="9.42578125" style="62" customWidth="1"/>
    <col min="1466" max="1466" width="10.28515625" style="62" customWidth="1"/>
    <col min="1467" max="1504" width="0.85546875" style="62" customWidth="1"/>
    <col min="1505" max="1505" width="1.28515625" style="62" customWidth="1"/>
    <col min="1506" max="1506" width="0.140625" style="62" customWidth="1"/>
    <col min="1507" max="1596" width="0.85546875" style="62" hidden="1"/>
    <col min="1597" max="1688" width="0.85546875" style="62" customWidth="1"/>
    <col min="1689" max="1689" width="2.5703125" style="62" bestFit="1" customWidth="1"/>
    <col min="1690" max="1718" width="0.85546875" style="62" customWidth="1"/>
    <col min="1719" max="1719" width="11.7109375" style="62" customWidth="1"/>
    <col min="1720" max="1721" width="9.42578125" style="62" customWidth="1"/>
    <col min="1722" max="1722" width="10.28515625" style="62" customWidth="1"/>
    <col min="1723" max="1760" width="0.85546875" style="62" customWidth="1"/>
    <col min="1761" max="1761" width="1.28515625" style="62" customWidth="1"/>
    <col min="1762" max="1762" width="0.140625" style="62" customWidth="1"/>
    <col min="1763" max="1852" width="0.85546875" style="62" hidden="1"/>
    <col min="1853" max="1944" width="0.85546875" style="62" customWidth="1"/>
    <col min="1945" max="1945" width="2.5703125" style="62" bestFit="1" customWidth="1"/>
    <col min="1946" max="1974" width="0.85546875" style="62" customWidth="1"/>
    <col min="1975" max="1975" width="11.7109375" style="62" customWidth="1"/>
    <col min="1976" max="1977" width="9.42578125" style="62" customWidth="1"/>
    <col min="1978" max="1978" width="10.28515625" style="62" customWidth="1"/>
    <col min="1979" max="2016" width="0.85546875" style="62" customWidth="1"/>
    <col min="2017" max="2017" width="1.28515625" style="62" customWidth="1"/>
    <col min="2018" max="2018" width="0.140625" style="62" customWidth="1"/>
    <col min="2019" max="2108" width="0.85546875" style="62" hidden="1"/>
    <col min="2109" max="2200" width="0.85546875" style="62" customWidth="1"/>
    <col min="2201" max="2201" width="2.5703125" style="62" bestFit="1" customWidth="1"/>
    <col min="2202" max="2230" width="0.85546875" style="62" customWidth="1"/>
    <col min="2231" max="2231" width="11.7109375" style="62" customWidth="1"/>
    <col min="2232" max="2233" width="9.42578125" style="62" customWidth="1"/>
    <col min="2234" max="2234" width="10.28515625" style="62" customWidth="1"/>
    <col min="2235" max="2272" width="0.85546875" style="62" customWidth="1"/>
    <col min="2273" max="2273" width="1.28515625" style="62" customWidth="1"/>
    <col min="2274" max="2274" width="0.140625" style="62" customWidth="1"/>
    <col min="2275" max="2364" width="0.85546875" style="62" hidden="1"/>
    <col min="2365" max="2456" width="0.85546875" style="62" customWidth="1"/>
    <col min="2457" max="2457" width="2.5703125" style="62" bestFit="1" customWidth="1"/>
    <col min="2458" max="2486" width="0.85546875" style="62" customWidth="1"/>
    <col min="2487" max="2487" width="11.7109375" style="62" customWidth="1"/>
    <col min="2488" max="2489" width="9.42578125" style="62" customWidth="1"/>
    <col min="2490" max="2490" width="10.28515625" style="62" customWidth="1"/>
    <col min="2491" max="2528" width="0.85546875" style="62" customWidth="1"/>
    <col min="2529" max="2529" width="1.28515625" style="62" customWidth="1"/>
    <col min="2530" max="2530" width="0.140625" style="62" customWidth="1"/>
    <col min="2531" max="2620" width="0.85546875" style="62" hidden="1"/>
    <col min="2621" max="2712" width="0.85546875" style="62" customWidth="1"/>
    <col min="2713" max="2713" width="2.5703125" style="62" bestFit="1" customWidth="1"/>
    <col min="2714" max="2742" width="0.85546875" style="62" customWidth="1"/>
    <col min="2743" max="2743" width="11.7109375" style="62" customWidth="1"/>
    <col min="2744" max="2745" width="9.42578125" style="62" customWidth="1"/>
    <col min="2746" max="2746" width="10.28515625" style="62" customWidth="1"/>
    <col min="2747" max="2784" width="0.85546875" style="62" customWidth="1"/>
    <col min="2785" max="2785" width="1.28515625" style="62" customWidth="1"/>
    <col min="2786" max="2786" width="0.140625" style="62" customWidth="1"/>
    <col min="2787" max="2876" width="0.85546875" style="62" hidden="1"/>
    <col min="2877" max="2968" width="0.85546875" style="62" customWidth="1"/>
    <col min="2969" max="2969" width="2.5703125" style="62" bestFit="1" customWidth="1"/>
    <col min="2970" max="2998" width="0.85546875" style="62" customWidth="1"/>
    <col min="2999" max="2999" width="11.7109375" style="62" customWidth="1"/>
    <col min="3000" max="3001" width="9.42578125" style="62" customWidth="1"/>
    <col min="3002" max="3002" width="10.28515625" style="62" customWidth="1"/>
    <col min="3003" max="3040" width="0.85546875" style="62" customWidth="1"/>
    <col min="3041" max="3041" width="1.28515625" style="62" customWidth="1"/>
    <col min="3042" max="3042" width="0.140625" style="62" customWidth="1"/>
    <col min="3043" max="3132" width="0.85546875" style="62" hidden="1"/>
    <col min="3133" max="3224" width="0.85546875" style="62" customWidth="1"/>
    <col min="3225" max="3225" width="2.5703125" style="62" bestFit="1" customWidth="1"/>
    <col min="3226" max="3254" width="0.85546875" style="62" customWidth="1"/>
    <col min="3255" max="3255" width="11.7109375" style="62" customWidth="1"/>
    <col min="3256" max="3257" width="9.42578125" style="62" customWidth="1"/>
    <col min="3258" max="3258" width="10.28515625" style="62" customWidth="1"/>
    <col min="3259" max="3296" width="0.85546875" style="62" customWidth="1"/>
    <col min="3297" max="3297" width="1.28515625" style="62" customWidth="1"/>
    <col min="3298" max="3298" width="0.140625" style="62" customWidth="1"/>
    <col min="3299" max="3388" width="0.85546875" style="62" hidden="1"/>
    <col min="3389" max="3480" width="0.85546875" style="62" customWidth="1"/>
    <col min="3481" max="3481" width="2.5703125" style="62" bestFit="1" customWidth="1"/>
    <col min="3482" max="3510" width="0.85546875" style="62" customWidth="1"/>
    <col min="3511" max="3511" width="11.7109375" style="62" customWidth="1"/>
    <col min="3512" max="3513" width="9.42578125" style="62" customWidth="1"/>
    <col min="3514" max="3514" width="10.28515625" style="62" customWidth="1"/>
    <col min="3515" max="3552" width="0.85546875" style="62" customWidth="1"/>
    <col min="3553" max="3553" width="1.28515625" style="62" customWidth="1"/>
    <col min="3554" max="3554" width="0.140625" style="62" customWidth="1"/>
    <col min="3555" max="3644" width="0.85546875" style="62" hidden="1"/>
    <col min="3645" max="3736" width="0.85546875" style="62" customWidth="1"/>
    <col min="3737" max="3737" width="2.5703125" style="62" bestFit="1" customWidth="1"/>
    <col min="3738" max="3766" width="0.85546875" style="62" customWidth="1"/>
    <col min="3767" max="3767" width="11.7109375" style="62" customWidth="1"/>
    <col min="3768" max="3769" width="9.42578125" style="62" customWidth="1"/>
    <col min="3770" max="3770" width="10.28515625" style="62" customWidth="1"/>
    <col min="3771" max="3808" width="0.85546875" style="62" customWidth="1"/>
    <col min="3809" max="3809" width="1.28515625" style="62" customWidth="1"/>
    <col min="3810" max="3810" width="0.140625" style="62" customWidth="1"/>
    <col min="3811" max="3900" width="0.85546875" style="62" hidden="1"/>
    <col min="3901" max="3992" width="0.85546875" style="62" customWidth="1"/>
    <col min="3993" max="3993" width="2.5703125" style="62" bestFit="1" customWidth="1"/>
    <col min="3994" max="4022" width="0.85546875" style="62" customWidth="1"/>
    <col min="4023" max="4023" width="11.7109375" style="62" customWidth="1"/>
    <col min="4024" max="4025" width="9.42578125" style="62" customWidth="1"/>
    <col min="4026" max="4026" width="10.28515625" style="62" customWidth="1"/>
    <col min="4027" max="4064" width="0.85546875" style="62" customWidth="1"/>
    <col min="4065" max="4065" width="1.28515625" style="62" customWidth="1"/>
    <col min="4066" max="4066" width="0.140625" style="62" customWidth="1"/>
    <col min="4067" max="4156" width="0.85546875" style="62" hidden="1"/>
    <col min="4157" max="4248" width="0.85546875" style="62" customWidth="1"/>
    <col min="4249" max="4249" width="2.5703125" style="62" bestFit="1" customWidth="1"/>
    <col min="4250" max="4278" width="0.85546875" style="62" customWidth="1"/>
    <col min="4279" max="4279" width="11.7109375" style="62" customWidth="1"/>
    <col min="4280" max="4281" width="9.42578125" style="62" customWidth="1"/>
    <col min="4282" max="4282" width="10.28515625" style="62" customWidth="1"/>
    <col min="4283" max="4320" width="0.85546875" style="62" customWidth="1"/>
    <col min="4321" max="4321" width="1.28515625" style="62" customWidth="1"/>
    <col min="4322" max="4322" width="0.140625" style="62" customWidth="1"/>
    <col min="4323" max="4412" width="0.85546875" style="62" hidden="1"/>
    <col min="4413" max="4504" width="0.85546875" style="62" customWidth="1"/>
    <col min="4505" max="4505" width="2.5703125" style="62" bestFit="1" customWidth="1"/>
    <col min="4506" max="4534" width="0.85546875" style="62" customWidth="1"/>
    <col min="4535" max="4535" width="11.7109375" style="62" customWidth="1"/>
    <col min="4536" max="4537" width="9.42578125" style="62" customWidth="1"/>
    <col min="4538" max="4538" width="10.28515625" style="62" customWidth="1"/>
    <col min="4539" max="4576" width="0.85546875" style="62" customWidth="1"/>
    <col min="4577" max="4577" width="1.28515625" style="62" customWidth="1"/>
    <col min="4578" max="4578" width="0.140625" style="62" customWidth="1"/>
    <col min="4579" max="4668" width="0.85546875" style="62" hidden="1"/>
    <col min="4669" max="4760" width="0.85546875" style="62" customWidth="1"/>
    <col min="4761" max="4761" width="2.5703125" style="62" bestFit="1" customWidth="1"/>
    <col min="4762" max="4790" width="0.85546875" style="62" customWidth="1"/>
    <col min="4791" max="4791" width="11.7109375" style="62" customWidth="1"/>
    <col min="4792" max="4793" width="9.42578125" style="62" customWidth="1"/>
    <col min="4794" max="4794" width="10.28515625" style="62" customWidth="1"/>
    <col min="4795" max="4832" width="0.85546875" style="62" customWidth="1"/>
    <col min="4833" max="4833" width="1.28515625" style="62" customWidth="1"/>
    <col min="4834" max="4834" width="0.140625" style="62" customWidth="1"/>
    <col min="4835" max="4924" width="0.85546875" style="62" hidden="1"/>
    <col min="4925" max="5016" width="0.85546875" style="62" customWidth="1"/>
    <col min="5017" max="5017" width="2.5703125" style="62" bestFit="1" customWidth="1"/>
    <col min="5018" max="5046" width="0.85546875" style="62" customWidth="1"/>
    <col min="5047" max="5047" width="11.7109375" style="62" customWidth="1"/>
    <col min="5048" max="5049" width="9.42578125" style="62" customWidth="1"/>
    <col min="5050" max="5050" width="10.28515625" style="62" customWidth="1"/>
    <col min="5051" max="5088" width="0.85546875" style="62" customWidth="1"/>
    <col min="5089" max="5089" width="1.28515625" style="62" customWidth="1"/>
    <col min="5090" max="5090" width="0.140625" style="62" customWidth="1"/>
    <col min="5091" max="5180" width="0.85546875" style="62" hidden="1"/>
    <col min="5181" max="5272" width="0.85546875" style="62" customWidth="1"/>
    <col min="5273" max="5273" width="2.5703125" style="62" bestFit="1" customWidth="1"/>
    <col min="5274" max="5302" width="0.85546875" style="62" customWidth="1"/>
    <col min="5303" max="5303" width="11.7109375" style="62" customWidth="1"/>
    <col min="5304" max="5305" width="9.42578125" style="62" customWidth="1"/>
    <col min="5306" max="5306" width="10.28515625" style="62" customWidth="1"/>
    <col min="5307" max="5344" width="0.85546875" style="62" customWidth="1"/>
    <col min="5345" max="5345" width="1.28515625" style="62" customWidth="1"/>
    <col min="5346" max="5346" width="0.140625" style="62" customWidth="1"/>
    <col min="5347" max="5436" width="0.85546875" style="62" hidden="1"/>
    <col min="5437" max="5528" width="0.85546875" style="62" customWidth="1"/>
    <col min="5529" max="5529" width="2.5703125" style="62" bestFit="1" customWidth="1"/>
    <col min="5530" max="5558" width="0.85546875" style="62" customWidth="1"/>
    <col min="5559" max="5559" width="11.7109375" style="62" customWidth="1"/>
    <col min="5560" max="5561" width="9.42578125" style="62" customWidth="1"/>
    <col min="5562" max="5562" width="10.28515625" style="62" customWidth="1"/>
    <col min="5563" max="5600" width="0.85546875" style="62" customWidth="1"/>
    <col min="5601" max="5601" width="1.28515625" style="62" customWidth="1"/>
    <col min="5602" max="5602" width="0.140625" style="62" customWidth="1"/>
    <col min="5603" max="5692" width="0.85546875" style="62" hidden="1"/>
    <col min="5693" max="5784" width="0.85546875" style="62" customWidth="1"/>
    <col min="5785" max="5785" width="2.5703125" style="62" bestFit="1" customWidth="1"/>
    <col min="5786" max="5814" width="0.85546875" style="62" customWidth="1"/>
    <col min="5815" max="5815" width="11.7109375" style="62" customWidth="1"/>
    <col min="5816" max="5817" width="9.42578125" style="62" customWidth="1"/>
    <col min="5818" max="5818" width="10.28515625" style="62" customWidth="1"/>
    <col min="5819" max="5856" width="0.85546875" style="62" customWidth="1"/>
    <col min="5857" max="5857" width="1.28515625" style="62" customWidth="1"/>
    <col min="5858" max="5858" width="0.140625" style="62" customWidth="1"/>
    <col min="5859" max="5948" width="0.85546875" style="62" hidden="1"/>
    <col min="5949" max="6040" width="0.85546875" style="62" customWidth="1"/>
    <col min="6041" max="6041" width="2.5703125" style="62" bestFit="1" customWidth="1"/>
    <col min="6042" max="6070" width="0.85546875" style="62" customWidth="1"/>
    <col min="6071" max="6071" width="11.7109375" style="62" customWidth="1"/>
    <col min="6072" max="6073" width="9.42578125" style="62" customWidth="1"/>
    <col min="6074" max="6074" width="10.28515625" style="62" customWidth="1"/>
    <col min="6075" max="6112" width="0.85546875" style="62" customWidth="1"/>
    <col min="6113" max="6113" width="1.28515625" style="62" customWidth="1"/>
    <col min="6114" max="6114" width="0.140625" style="62" customWidth="1"/>
    <col min="6115" max="6204" width="0.85546875" style="62" hidden="1"/>
    <col min="6205" max="6296" width="0.85546875" style="62" customWidth="1"/>
    <col min="6297" max="6297" width="2.5703125" style="62" bestFit="1" customWidth="1"/>
    <col min="6298" max="6326" width="0.85546875" style="62" customWidth="1"/>
    <col min="6327" max="6327" width="11.7109375" style="62" customWidth="1"/>
    <col min="6328" max="6329" width="9.42578125" style="62" customWidth="1"/>
    <col min="6330" max="6330" width="10.28515625" style="62" customWidth="1"/>
    <col min="6331" max="6368" width="0.85546875" style="62" customWidth="1"/>
    <col min="6369" max="6369" width="1.28515625" style="62" customWidth="1"/>
    <col min="6370" max="6370" width="0.140625" style="62" customWidth="1"/>
    <col min="6371" max="6460" width="0.85546875" style="62" hidden="1"/>
    <col min="6461" max="6552" width="0.85546875" style="62" customWidth="1"/>
    <col min="6553" max="6553" width="2.5703125" style="62" bestFit="1" customWidth="1"/>
    <col min="6554" max="6582" width="0.85546875" style="62" customWidth="1"/>
    <col min="6583" max="6583" width="11.7109375" style="62" customWidth="1"/>
    <col min="6584" max="6585" width="9.42578125" style="62" customWidth="1"/>
    <col min="6586" max="6586" width="10.28515625" style="62" customWidth="1"/>
    <col min="6587" max="6624" width="0.85546875" style="62" customWidth="1"/>
    <col min="6625" max="6625" width="1.28515625" style="62" customWidth="1"/>
    <col min="6626" max="6626" width="0.140625" style="62" customWidth="1"/>
    <col min="6627" max="6716" width="0.85546875" style="62" hidden="1"/>
    <col min="6717" max="6808" width="0.85546875" style="62" customWidth="1"/>
    <col min="6809" max="6809" width="2.5703125" style="62" bestFit="1" customWidth="1"/>
    <col min="6810" max="6838" width="0.85546875" style="62" customWidth="1"/>
    <col min="6839" max="6839" width="11.7109375" style="62" customWidth="1"/>
    <col min="6840" max="6841" width="9.42578125" style="62" customWidth="1"/>
    <col min="6842" max="6842" width="10.28515625" style="62" customWidth="1"/>
    <col min="6843" max="6880" width="0.85546875" style="62" customWidth="1"/>
    <col min="6881" max="6881" width="1.28515625" style="62" customWidth="1"/>
    <col min="6882" max="6882" width="0.140625" style="62" customWidth="1"/>
    <col min="6883" max="6972" width="0.85546875" style="62" hidden="1"/>
    <col min="6973" max="7064" width="0.85546875" style="62" customWidth="1"/>
    <col min="7065" max="7065" width="2.5703125" style="62" bestFit="1" customWidth="1"/>
    <col min="7066" max="7094" width="0.85546875" style="62" customWidth="1"/>
    <col min="7095" max="7095" width="11.7109375" style="62" customWidth="1"/>
    <col min="7096" max="7097" width="9.42578125" style="62" customWidth="1"/>
    <col min="7098" max="7098" width="10.28515625" style="62" customWidth="1"/>
    <col min="7099" max="7136" width="0.85546875" style="62" customWidth="1"/>
    <col min="7137" max="7137" width="1.28515625" style="62" customWidth="1"/>
    <col min="7138" max="7138" width="0.140625" style="62" customWidth="1"/>
    <col min="7139" max="7228" width="0.85546875" style="62" hidden="1"/>
    <col min="7229" max="7320" width="0.85546875" style="62" customWidth="1"/>
    <col min="7321" max="7321" width="2.5703125" style="62" bestFit="1" customWidth="1"/>
    <col min="7322" max="7350" width="0.85546875" style="62" customWidth="1"/>
    <col min="7351" max="7351" width="11.7109375" style="62" customWidth="1"/>
    <col min="7352" max="7353" width="9.42578125" style="62" customWidth="1"/>
    <col min="7354" max="7354" width="10.28515625" style="62" customWidth="1"/>
    <col min="7355" max="7392" width="0.85546875" style="62" customWidth="1"/>
    <col min="7393" max="7393" width="1.28515625" style="62" customWidth="1"/>
    <col min="7394" max="7394" width="0.140625" style="62" customWidth="1"/>
    <col min="7395" max="7484" width="0.85546875" style="62" hidden="1"/>
    <col min="7485" max="7576" width="0.85546875" style="62" customWidth="1"/>
    <col min="7577" max="7577" width="2.5703125" style="62" bestFit="1" customWidth="1"/>
    <col min="7578" max="7606" width="0.85546875" style="62" customWidth="1"/>
    <col min="7607" max="7607" width="11.7109375" style="62" customWidth="1"/>
    <col min="7608" max="7609" width="9.42578125" style="62" customWidth="1"/>
    <col min="7610" max="7610" width="10.28515625" style="62" customWidth="1"/>
    <col min="7611" max="7648" width="0.85546875" style="62" customWidth="1"/>
    <col min="7649" max="7649" width="1.28515625" style="62" customWidth="1"/>
    <col min="7650" max="7650" width="0.140625" style="62" customWidth="1"/>
    <col min="7651" max="7740" width="0.85546875" style="62" hidden="1"/>
    <col min="7741" max="7832" width="0.85546875" style="62" customWidth="1"/>
    <col min="7833" max="7833" width="2.5703125" style="62" bestFit="1" customWidth="1"/>
    <col min="7834" max="7862" width="0.85546875" style="62" customWidth="1"/>
    <col min="7863" max="7863" width="11.7109375" style="62" customWidth="1"/>
    <col min="7864" max="7865" width="9.42578125" style="62" customWidth="1"/>
    <col min="7866" max="7866" width="10.28515625" style="62" customWidth="1"/>
    <col min="7867" max="7904" width="0.85546875" style="62" customWidth="1"/>
    <col min="7905" max="7905" width="1.28515625" style="62" customWidth="1"/>
    <col min="7906" max="7906" width="0.140625" style="62" customWidth="1"/>
    <col min="7907" max="7996" width="0.85546875" style="62" hidden="1"/>
    <col min="7997" max="8088" width="0.85546875" style="62" customWidth="1"/>
    <col min="8089" max="8089" width="2.5703125" style="62" bestFit="1" customWidth="1"/>
    <col min="8090" max="8118" width="0.85546875" style="62" customWidth="1"/>
    <col min="8119" max="8119" width="11.7109375" style="62" customWidth="1"/>
    <col min="8120" max="8121" width="9.42578125" style="62" customWidth="1"/>
    <col min="8122" max="8122" width="10.28515625" style="62" customWidth="1"/>
    <col min="8123" max="8160" width="0.85546875" style="62" customWidth="1"/>
    <col min="8161" max="8161" width="1.28515625" style="62" customWidth="1"/>
    <col min="8162" max="8162" width="0.140625" style="62" customWidth="1"/>
    <col min="8163" max="8252" width="0.85546875" style="62" hidden="1"/>
    <col min="8253" max="8344" width="0.85546875" style="62" customWidth="1"/>
    <col min="8345" max="8345" width="2.5703125" style="62" bestFit="1" customWidth="1"/>
    <col min="8346" max="8374" width="0.85546875" style="62" customWidth="1"/>
    <col min="8375" max="8375" width="11.7109375" style="62" customWidth="1"/>
    <col min="8376" max="8377" width="9.42578125" style="62" customWidth="1"/>
    <col min="8378" max="8378" width="10.28515625" style="62" customWidth="1"/>
    <col min="8379" max="8416" width="0.85546875" style="62" customWidth="1"/>
    <col min="8417" max="8417" width="1.28515625" style="62" customWidth="1"/>
    <col min="8418" max="8418" width="0.140625" style="62" customWidth="1"/>
    <col min="8419" max="8508" width="0.85546875" style="62" hidden="1"/>
    <col min="8509" max="8600" width="0.85546875" style="62" customWidth="1"/>
    <col min="8601" max="8601" width="2.5703125" style="62" bestFit="1" customWidth="1"/>
    <col min="8602" max="8630" width="0.85546875" style="62" customWidth="1"/>
    <col min="8631" max="8631" width="11.7109375" style="62" customWidth="1"/>
    <col min="8632" max="8633" width="9.42578125" style="62" customWidth="1"/>
    <col min="8634" max="8634" width="10.28515625" style="62" customWidth="1"/>
    <col min="8635" max="8672" width="0.85546875" style="62" customWidth="1"/>
    <col min="8673" max="8673" width="1.28515625" style="62" customWidth="1"/>
    <col min="8674" max="8674" width="0.140625" style="62" customWidth="1"/>
    <col min="8675" max="8764" width="0.85546875" style="62" hidden="1"/>
    <col min="8765" max="8856" width="0.85546875" style="62" customWidth="1"/>
    <col min="8857" max="8857" width="2.5703125" style="62" bestFit="1" customWidth="1"/>
    <col min="8858" max="8886" width="0.85546875" style="62" customWidth="1"/>
    <col min="8887" max="8887" width="11.7109375" style="62" customWidth="1"/>
    <col min="8888" max="8889" width="9.42578125" style="62" customWidth="1"/>
    <col min="8890" max="8890" width="10.28515625" style="62" customWidth="1"/>
    <col min="8891" max="8928" width="0.85546875" style="62" customWidth="1"/>
    <col min="8929" max="8929" width="1.28515625" style="62" customWidth="1"/>
    <col min="8930" max="8930" width="0.140625" style="62" customWidth="1"/>
    <col min="8931" max="9020" width="0.85546875" style="62" hidden="1"/>
    <col min="9021" max="9112" width="0.85546875" style="62" customWidth="1"/>
    <col min="9113" max="9113" width="2.5703125" style="62" bestFit="1" customWidth="1"/>
    <col min="9114" max="9142" width="0.85546875" style="62" customWidth="1"/>
    <col min="9143" max="9143" width="11.7109375" style="62" customWidth="1"/>
    <col min="9144" max="9145" width="9.42578125" style="62" customWidth="1"/>
    <col min="9146" max="9146" width="10.28515625" style="62" customWidth="1"/>
    <col min="9147" max="9184" width="0.85546875" style="62" customWidth="1"/>
    <col min="9185" max="9185" width="1.28515625" style="62" customWidth="1"/>
    <col min="9186" max="9186" width="0.140625" style="62" customWidth="1"/>
    <col min="9187" max="9276" width="0.85546875" style="62" hidden="1"/>
    <col min="9277" max="9368" width="0.85546875" style="62" customWidth="1"/>
    <col min="9369" max="9369" width="2.5703125" style="62" bestFit="1" customWidth="1"/>
    <col min="9370" max="9398" width="0.85546875" style="62" customWidth="1"/>
    <col min="9399" max="9399" width="11.7109375" style="62" customWidth="1"/>
    <col min="9400" max="9401" width="9.42578125" style="62" customWidth="1"/>
    <col min="9402" max="9402" width="10.28515625" style="62" customWidth="1"/>
    <col min="9403" max="9440" width="0.85546875" style="62" customWidth="1"/>
    <col min="9441" max="9441" width="1.28515625" style="62" customWidth="1"/>
    <col min="9442" max="9442" width="0.140625" style="62" customWidth="1"/>
    <col min="9443" max="9532" width="0.85546875" style="62" hidden="1"/>
    <col min="9533" max="9624" width="0.85546875" style="62" customWidth="1"/>
    <col min="9625" max="9625" width="2.5703125" style="62" bestFit="1" customWidth="1"/>
    <col min="9626" max="9654" width="0.85546875" style="62" customWidth="1"/>
    <col min="9655" max="9655" width="11.7109375" style="62" customWidth="1"/>
    <col min="9656" max="9657" width="9.42578125" style="62" customWidth="1"/>
    <col min="9658" max="9658" width="10.28515625" style="62" customWidth="1"/>
    <col min="9659" max="9696" width="0.85546875" style="62" customWidth="1"/>
    <col min="9697" max="9697" width="1.28515625" style="62" customWidth="1"/>
    <col min="9698" max="9698" width="0.140625" style="62" customWidth="1"/>
    <col min="9699" max="9788" width="0.85546875" style="62" hidden="1"/>
    <col min="9789" max="9880" width="0.85546875" style="62" customWidth="1"/>
    <col min="9881" max="9881" width="2.5703125" style="62" bestFit="1" customWidth="1"/>
    <col min="9882" max="9910" width="0.85546875" style="62" customWidth="1"/>
    <col min="9911" max="9911" width="11.7109375" style="62" customWidth="1"/>
    <col min="9912" max="9913" width="9.42578125" style="62" customWidth="1"/>
    <col min="9914" max="9914" width="10.28515625" style="62" customWidth="1"/>
    <col min="9915" max="9952" width="0.85546875" style="62" customWidth="1"/>
    <col min="9953" max="9953" width="1.28515625" style="62" customWidth="1"/>
    <col min="9954" max="9954" width="0.140625" style="62" customWidth="1"/>
    <col min="9955" max="10044" width="0.85546875" style="62" hidden="1"/>
    <col min="10045" max="10136" width="0.85546875" style="62" customWidth="1"/>
    <col min="10137" max="10137" width="2.5703125" style="62" bestFit="1" customWidth="1"/>
    <col min="10138" max="10166" width="0.85546875" style="62" customWidth="1"/>
    <col min="10167" max="10167" width="11.7109375" style="62" customWidth="1"/>
    <col min="10168" max="10169" width="9.42578125" style="62" customWidth="1"/>
    <col min="10170" max="10170" width="10.28515625" style="62" customWidth="1"/>
    <col min="10171" max="10208" width="0.85546875" style="62" customWidth="1"/>
    <col min="10209" max="10209" width="1.28515625" style="62" customWidth="1"/>
    <col min="10210" max="10210" width="0.140625" style="62" customWidth="1"/>
    <col min="10211" max="10300" width="0.85546875" style="62" hidden="1"/>
    <col min="10301" max="10392" width="0.85546875" style="62" customWidth="1"/>
    <col min="10393" max="10393" width="2.5703125" style="62" bestFit="1" customWidth="1"/>
    <col min="10394" max="10422" width="0.85546875" style="62" customWidth="1"/>
    <col min="10423" max="10423" width="11.7109375" style="62" customWidth="1"/>
    <col min="10424" max="10425" width="9.42578125" style="62" customWidth="1"/>
    <col min="10426" max="10426" width="10.28515625" style="62" customWidth="1"/>
    <col min="10427" max="10464" width="0.85546875" style="62" customWidth="1"/>
    <col min="10465" max="10465" width="1.28515625" style="62" customWidth="1"/>
    <col min="10466" max="10466" width="0.140625" style="62" customWidth="1"/>
    <col min="10467" max="10556" width="0.85546875" style="62" hidden="1"/>
    <col min="10557" max="10648" width="0.85546875" style="62" customWidth="1"/>
    <col min="10649" max="10649" width="2.5703125" style="62" bestFit="1" customWidth="1"/>
    <col min="10650" max="10678" width="0.85546875" style="62" customWidth="1"/>
    <col min="10679" max="10679" width="11.7109375" style="62" customWidth="1"/>
    <col min="10680" max="10681" width="9.42578125" style="62" customWidth="1"/>
    <col min="10682" max="10682" width="10.28515625" style="62" customWidth="1"/>
    <col min="10683" max="10720" width="0.85546875" style="62" customWidth="1"/>
    <col min="10721" max="10721" width="1.28515625" style="62" customWidth="1"/>
    <col min="10722" max="10722" width="0.140625" style="62" customWidth="1"/>
    <col min="10723" max="10812" width="0.85546875" style="62" hidden="1"/>
    <col min="10813" max="10904" width="0.85546875" style="62" customWidth="1"/>
    <col min="10905" max="10905" width="2.5703125" style="62" bestFit="1" customWidth="1"/>
    <col min="10906" max="10934" width="0.85546875" style="62" customWidth="1"/>
    <col min="10935" max="10935" width="11.7109375" style="62" customWidth="1"/>
    <col min="10936" max="10937" width="9.42578125" style="62" customWidth="1"/>
    <col min="10938" max="10938" width="10.28515625" style="62" customWidth="1"/>
    <col min="10939" max="10976" width="0.85546875" style="62" customWidth="1"/>
    <col min="10977" max="10977" width="1.28515625" style="62" customWidth="1"/>
    <col min="10978" max="10978" width="0.140625" style="62" customWidth="1"/>
    <col min="10979" max="11068" width="0.85546875" style="62" hidden="1"/>
    <col min="11069" max="11160" width="0.85546875" style="62" customWidth="1"/>
    <col min="11161" max="11161" width="2.5703125" style="62" bestFit="1" customWidth="1"/>
    <col min="11162" max="11190" width="0.85546875" style="62" customWidth="1"/>
    <col min="11191" max="11191" width="11.7109375" style="62" customWidth="1"/>
    <col min="11192" max="11193" width="9.42578125" style="62" customWidth="1"/>
    <col min="11194" max="11194" width="10.28515625" style="62" customWidth="1"/>
    <col min="11195" max="11232" width="0.85546875" style="62" customWidth="1"/>
    <col min="11233" max="11233" width="1.28515625" style="62" customWidth="1"/>
    <col min="11234" max="11234" width="0.140625" style="62" customWidth="1"/>
    <col min="11235" max="11324" width="0.85546875" style="62" hidden="1"/>
    <col min="11325" max="11416" width="0.85546875" style="62" customWidth="1"/>
    <col min="11417" max="11417" width="2.5703125" style="62" bestFit="1" customWidth="1"/>
    <col min="11418" max="11446" width="0.85546875" style="62" customWidth="1"/>
    <col min="11447" max="11447" width="11.7109375" style="62" customWidth="1"/>
    <col min="11448" max="11449" width="9.42578125" style="62" customWidth="1"/>
    <col min="11450" max="11450" width="10.28515625" style="62" customWidth="1"/>
    <col min="11451" max="11488" width="0.85546875" style="62" customWidth="1"/>
    <col min="11489" max="11489" width="1.28515625" style="62" customWidth="1"/>
    <col min="11490" max="11490" width="0.140625" style="62" customWidth="1"/>
    <col min="11491" max="11580" width="0.85546875" style="62" hidden="1"/>
    <col min="11581" max="11672" width="0.85546875" style="62" customWidth="1"/>
    <col min="11673" max="11673" width="2.5703125" style="62" bestFit="1" customWidth="1"/>
    <col min="11674" max="11702" width="0.85546875" style="62" customWidth="1"/>
    <col min="11703" max="11703" width="11.7109375" style="62" customWidth="1"/>
    <col min="11704" max="11705" width="9.42578125" style="62" customWidth="1"/>
    <col min="11706" max="11706" width="10.28515625" style="62" customWidth="1"/>
    <col min="11707" max="11744" width="0.85546875" style="62" customWidth="1"/>
    <col min="11745" max="11745" width="1.28515625" style="62" customWidth="1"/>
    <col min="11746" max="11746" width="0.140625" style="62" customWidth="1"/>
    <col min="11747" max="11836" width="0.85546875" style="62" hidden="1"/>
    <col min="11837" max="11928" width="0.85546875" style="62" customWidth="1"/>
    <col min="11929" max="11929" width="2.5703125" style="62" bestFit="1" customWidth="1"/>
    <col min="11930" max="11958" width="0.85546875" style="62" customWidth="1"/>
    <col min="11959" max="11959" width="11.7109375" style="62" customWidth="1"/>
    <col min="11960" max="11961" width="9.42578125" style="62" customWidth="1"/>
    <col min="11962" max="11962" width="10.28515625" style="62" customWidth="1"/>
    <col min="11963" max="12000" width="0.85546875" style="62" customWidth="1"/>
    <col min="12001" max="12001" width="1.28515625" style="62" customWidth="1"/>
    <col min="12002" max="12002" width="0.140625" style="62" customWidth="1"/>
    <col min="12003" max="12092" width="0.85546875" style="62" hidden="1"/>
    <col min="12093" max="12184" width="0.85546875" style="62" customWidth="1"/>
    <col min="12185" max="12185" width="2.5703125" style="62" bestFit="1" customWidth="1"/>
    <col min="12186" max="12214" width="0.85546875" style="62" customWidth="1"/>
    <col min="12215" max="12215" width="11.7109375" style="62" customWidth="1"/>
    <col min="12216" max="12217" width="9.42578125" style="62" customWidth="1"/>
    <col min="12218" max="12218" width="10.28515625" style="62" customWidth="1"/>
    <col min="12219" max="12256" width="0.85546875" style="62" customWidth="1"/>
    <col min="12257" max="12257" width="1.28515625" style="62" customWidth="1"/>
    <col min="12258" max="12258" width="0.140625" style="62" customWidth="1"/>
    <col min="12259" max="12348" width="0.85546875" style="62" hidden="1"/>
    <col min="12349" max="12440" width="0.85546875" style="62" customWidth="1"/>
    <col min="12441" max="12441" width="2.5703125" style="62" bestFit="1" customWidth="1"/>
    <col min="12442" max="12470" width="0.85546875" style="62" customWidth="1"/>
    <col min="12471" max="12471" width="11.7109375" style="62" customWidth="1"/>
    <col min="12472" max="12473" width="9.42578125" style="62" customWidth="1"/>
    <col min="12474" max="12474" width="10.28515625" style="62" customWidth="1"/>
    <col min="12475" max="12512" width="0.85546875" style="62" customWidth="1"/>
    <col min="12513" max="12513" width="1.28515625" style="62" customWidth="1"/>
    <col min="12514" max="12514" width="0.140625" style="62" customWidth="1"/>
    <col min="12515" max="12604" width="0.85546875" style="62" hidden="1"/>
    <col min="12605" max="12696" width="0.85546875" style="62" customWidth="1"/>
    <col min="12697" max="12697" width="2.5703125" style="62" bestFit="1" customWidth="1"/>
    <col min="12698" max="12726" width="0.85546875" style="62" customWidth="1"/>
    <col min="12727" max="12727" width="11.7109375" style="62" customWidth="1"/>
    <col min="12728" max="12729" width="9.42578125" style="62" customWidth="1"/>
    <col min="12730" max="12730" width="10.28515625" style="62" customWidth="1"/>
    <col min="12731" max="12768" width="0.85546875" style="62" customWidth="1"/>
    <col min="12769" max="12769" width="1.28515625" style="62" customWidth="1"/>
    <col min="12770" max="12770" width="0.140625" style="62" customWidth="1"/>
    <col min="12771" max="12860" width="0.85546875" style="62" hidden="1"/>
    <col min="12861" max="12952" width="0.85546875" style="62" customWidth="1"/>
    <col min="12953" max="12953" width="2.5703125" style="62" bestFit="1" customWidth="1"/>
    <col min="12954" max="12982" width="0.85546875" style="62" customWidth="1"/>
    <col min="12983" max="12983" width="11.7109375" style="62" customWidth="1"/>
    <col min="12984" max="12985" width="9.42578125" style="62" customWidth="1"/>
    <col min="12986" max="12986" width="10.28515625" style="62" customWidth="1"/>
    <col min="12987" max="13024" width="0.85546875" style="62" customWidth="1"/>
    <col min="13025" max="13025" width="1.28515625" style="62" customWidth="1"/>
    <col min="13026" max="13026" width="0.140625" style="62" customWidth="1"/>
    <col min="13027" max="13116" width="0.85546875" style="62" hidden="1"/>
    <col min="13117" max="13208" width="0.85546875" style="62" customWidth="1"/>
    <col min="13209" max="13209" width="2.5703125" style="62" bestFit="1" customWidth="1"/>
    <col min="13210" max="13238" width="0.85546875" style="62" customWidth="1"/>
    <col min="13239" max="13239" width="11.7109375" style="62" customWidth="1"/>
    <col min="13240" max="13241" width="9.42578125" style="62" customWidth="1"/>
    <col min="13242" max="13242" width="10.28515625" style="62" customWidth="1"/>
    <col min="13243" max="13280" width="0.85546875" style="62" customWidth="1"/>
    <col min="13281" max="13281" width="1.28515625" style="62" customWidth="1"/>
    <col min="13282" max="13282" width="0.140625" style="62" customWidth="1"/>
    <col min="13283" max="13372" width="0.85546875" style="62" hidden="1"/>
    <col min="13373" max="13464" width="0.85546875" style="62" customWidth="1"/>
    <col min="13465" max="13465" width="2.5703125" style="62" bestFit="1" customWidth="1"/>
    <col min="13466" max="13494" width="0.85546875" style="62" customWidth="1"/>
    <col min="13495" max="13495" width="11.7109375" style="62" customWidth="1"/>
    <col min="13496" max="13497" width="9.42578125" style="62" customWidth="1"/>
    <col min="13498" max="13498" width="10.28515625" style="62" customWidth="1"/>
    <col min="13499" max="13536" width="0.85546875" style="62" customWidth="1"/>
    <col min="13537" max="13537" width="1.28515625" style="62" customWidth="1"/>
    <col min="13538" max="13538" width="0.140625" style="62" customWidth="1"/>
    <col min="13539" max="13628" width="0.85546875" style="62" hidden="1"/>
    <col min="13629" max="13720" width="0.85546875" style="62" customWidth="1"/>
    <col min="13721" max="13721" width="2.5703125" style="62" bestFit="1" customWidth="1"/>
    <col min="13722" max="13750" width="0.85546875" style="62" customWidth="1"/>
    <col min="13751" max="13751" width="11.7109375" style="62" customWidth="1"/>
    <col min="13752" max="13753" width="9.42578125" style="62" customWidth="1"/>
    <col min="13754" max="13754" width="10.28515625" style="62" customWidth="1"/>
    <col min="13755" max="13792" width="0.85546875" style="62" customWidth="1"/>
    <col min="13793" max="13793" width="1.28515625" style="62" customWidth="1"/>
    <col min="13794" max="13794" width="0.140625" style="62" customWidth="1"/>
    <col min="13795" max="13884" width="0.85546875" style="62" hidden="1"/>
    <col min="13885" max="13976" width="0.85546875" style="62" customWidth="1"/>
    <col min="13977" max="13977" width="2.5703125" style="62" bestFit="1" customWidth="1"/>
    <col min="13978" max="14006" width="0.85546875" style="62" customWidth="1"/>
    <col min="14007" max="14007" width="11.7109375" style="62" customWidth="1"/>
    <col min="14008" max="14009" width="9.42578125" style="62" customWidth="1"/>
    <col min="14010" max="14010" width="10.28515625" style="62" customWidth="1"/>
    <col min="14011" max="14048" width="0.85546875" style="62" customWidth="1"/>
    <col min="14049" max="14049" width="1.28515625" style="62" customWidth="1"/>
    <col min="14050" max="14050" width="0.140625" style="62" customWidth="1"/>
    <col min="14051" max="14140" width="0.85546875" style="62" hidden="1"/>
    <col min="14141" max="14232" width="0.85546875" style="62" customWidth="1"/>
    <col min="14233" max="14233" width="2.5703125" style="62" bestFit="1" customWidth="1"/>
    <col min="14234" max="14262" width="0.85546875" style="62" customWidth="1"/>
    <col min="14263" max="14263" width="11.7109375" style="62" customWidth="1"/>
    <col min="14264" max="14265" width="9.42578125" style="62" customWidth="1"/>
    <col min="14266" max="14266" width="10.28515625" style="62" customWidth="1"/>
    <col min="14267" max="14304" width="0.85546875" style="62" customWidth="1"/>
    <col min="14305" max="14305" width="1.28515625" style="62" customWidth="1"/>
    <col min="14306" max="14306" width="0.140625" style="62" customWidth="1"/>
    <col min="14307" max="14396" width="0.85546875" style="62" hidden="1"/>
    <col min="14397" max="14488" width="0.85546875" style="62" customWidth="1"/>
    <col min="14489" max="14489" width="2.5703125" style="62" bestFit="1" customWidth="1"/>
    <col min="14490" max="14518" width="0.85546875" style="62" customWidth="1"/>
    <col min="14519" max="14519" width="11.7109375" style="62" customWidth="1"/>
    <col min="14520" max="14521" width="9.42578125" style="62" customWidth="1"/>
    <col min="14522" max="14522" width="10.28515625" style="62" customWidth="1"/>
    <col min="14523" max="14560" width="0.85546875" style="62" customWidth="1"/>
    <col min="14561" max="14561" width="1.28515625" style="62" customWidth="1"/>
    <col min="14562" max="14562" width="0.140625" style="62" customWidth="1"/>
    <col min="14563" max="14652" width="0.85546875" style="62" hidden="1"/>
    <col min="14653" max="14744" width="0.85546875" style="62" customWidth="1"/>
    <col min="14745" max="14745" width="2.5703125" style="62" bestFit="1" customWidth="1"/>
    <col min="14746" max="14774" width="0.85546875" style="62" customWidth="1"/>
    <col min="14775" max="14775" width="11.7109375" style="62" customWidth="1"/>
    <col min="14776" max="14777" width="9.42578125" style="62" customWidth="1"/>
    <col min="14778" max="14778" width="10.28515625" style="62" customWidth="1"/>
    <col min="14779" max="14816" width="0.85546875" style="62" customWidth="1"/>
    <col min="14817" max="14817" width="1.28515625" style="62" customWidth="1"/>
    <col min="14818" max="14818" width="0.140625" style="62" customWidth="1"/>
    <col min="14819" max="14908" width="0.85546875" style="62" hidden="1"/>
    <col min="14909" max="15000" width="0.85546875" style="62" customWidth="1"/>
    <col min="15001" max="15001" width="2.5703125" style="62" bestFit="1" customWidth="1"/>
    <col min="15002" max="15030" width="0.85546875" style="62" customWidth="1"/>
    <col min="15031" max="15031" width="11.7109375" style="62" customWidth="1"/>
    <col min="15032" max="15033" width="9.42578125" style="62" customWidth="1"/>
    <col min="15034" max="15034" width="10.28515625" style="62" customWidth="1"/>
    <col min="15035" max="15072" width="0.85546875" style="62" customWidth="1"/>
    <col min="15073" max="15073" width="1.28515625" style="62" customWidth="1"/>
    <col min="15074" max="15074" width="0.140625" style="62" customWidth="1"/>
    <col min="15075" max="15164" width="0.85546875" style="62" hidden="1"/>
    <col min="15165" max="15256" width="0.85546875" style="62" customWidth="1"/>
    <col min="15257" max="15257" width="2.5703125" style="62" bestFit="1" customWidth="1"/>
    <col min="15258" max="15286" width="0.85546875" style="62" customWidth="1"/>
    <col min="15287" max="15287" width="11.7109375" style="62" customWidth="1"/>
    <col min="15288" max="15289" width="9.42578125" style="62" customWidth="1"/>
    <col min="15290" max="15290" width="10.28515625" style="62" customWidth="1"/>
    <col min="15291" max="15328" width="0.85546875" style="62" customWidth="1"/>
    <col min="15329" max="15329" width="1.28515625" style="62" customWidth="1"/>
    <col min="15330" max="15330" width="0.140625" style="62" customWidth="1"/>
    <col min="15331" max="15420" width="0.85546875" style="62" hidden="1"/>
    <col min="15421" max="15512" width="0.85546875" style="62" customWidth="1"/>
    <col min="15513" max="15513" width="2.5703125" style="62" bestFit="1" customWidth="1"/>
    <col min="15514" max="15542" width="0.85546875" style="62" customWidth="1"/>
    <col min="15543" max="15543" width="11.7109375" style="62" customWidth="1"/>
    <col min="15544" max="15545" width="9.42578125" style="62" customWidth="1"/>
    <col min="15546" max="15546" width="10.28515625" style="62" customWidth="1"/>
    <col min="15547" max="15584" width="0.85546875" style="62" customWidth="1"/>
    <col min="15585" max="15585" width="1.28515625" style="62" customWidth="1"/>
    <col min="15586" max="15586" width="0.140625" style="62" customWidth="1"/>
    <col min="15587" max="15676" width="0.85546875" style="62" hidden="1"/>
    <col min="15677" max="15768" width="0.85546875" style="62" customWidth="1"/>
    <col min="15769" max="15769" width="2.5703125" style="62" bestFit="1" customWidth="1"/>
    <col min="15770" max="15798" width="0.85546875" style="62" customWidth="1"/>
    <col min="15799" max="15799" width="11.7109375" style="62" customWidth="1"/>
    <col min="15800" max="15801" width="9.42578125" style="62" customWidth="1"/>
    <col min="15802" max="15802" width="10.28515625" style="62" customWidth="1"/>
    <col min="15803" max="15840" width="0.85546875" style="62" customWidth="1"/>
    <col min="15841" max="15841" width="1.28515625" style="62" customWidth="1"/>
    <col min="15842" max="15842" width="0.140625" style="62" customWidth="1"/>
    <col min="15843" max="15932" width="0.85546875" style="62" hidden="1"/>
    <col min="15933" max="16024" width="0.85546875" style="62" customWidth="1"/>
    <col min="16025" max="16025" width="2.5703125" style="62" bestFit="1" customWidth="1"/>
    <col min="16026" max="16054" width="0.85546875" style="62" customWidth="1"/>
    <col min="16055" max="16055" width="11.7109375" style="62" customWidth="1"/>
    <col min="16056" max="16057" width="9.42578125" style="62" customWidth="1"/>
    <col min="16058" max="16058" width="10.28515625" style="62" customWidth="1"/>
    <col min="16059" max="16096" width="0.85546875" style="62" customWidth="1"/>
    <col min="16097" max="16097" width="1.28515625" style="62" customWidth="1"/>
    <col min="16098" max="16098" width="0.140625" style="62" customWidth="1"/>
    <col min="16099" max="16104" width="0" style="62" hidden="1"/>
    <col min="16105" max="16384" width="0.85546875" style="62" hidden="1"/>
  </cols>
  <sheetData>
    <row r="1" spans="1:165" s="59" customFormat="1" ht="10.5"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262" t="s">
        <v>156</v>
      </c>
      <c r="EB1" s="262"/>
      <c r="EC1" s="262"/>
      <c r="ED1" s="262"/>
      <c r="EE1" s="262"/>
      <c r="EF1" s="262"/>
      <c r="EG1" s="262"/>
      <c r="EH1" s="262"/>
      <c r="EI1" s="262"/>
      <c r="EJ1" s="262"/>
      <c r="EK1" s="262"/>
      <c r="EL1" s="262"/>
      <c r="EM1" s="262"/>
      <c r="EN1" s="262"/>
      <c r="EO1" s="262"/>
      <c r="EP1" s="262"/>
      <c r="EQ1" s="262"/>
      <c r="ER1" s="262"/>
      <c r="ES1" s="262"/>
      <c r="ET1" s="262"/>
      <c r="EU1" s="262"/>
      <c r="EV1" s="262"/>
      <c r="EW1" s="262"/>
      <c r="EX1" s="262"/>
      <c r="EY1" s="262"/>
      <c r="EZ1" s="262"/>
      <c r="FA1" s="262"/>
      <c r="FB1" s="262"/>
      <c r="FC1" s="262"/>
      <c r="FD1" s="262"/>
      <c r="FE1" s="262"/>
      <c r="FF1" s="262"/>
      <c r="FG1" s="262"/>
      <c r="FH1" s="262"/>
      <c r="FI1" s="262"/>
    </row>
    <row r="2" spans="1:165" s="59" customFormat="1" ht="12" x14ac:dyDescent="0.2">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263" t="s">
        <v>157</v>
      </c>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row>
    <row r="3" spans="1:165" s="60" customFormat="1" ht="8.25" x14ac:dyDescent="0.15">
      <c r="A3" s="81"/>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257" t="s">
        <v>158</v>
      </c>
      <c r="EB3" s="257"/>
      <c r="EC3" s="257"/>
      <c r="ED3" s="257"/>
      <c r="EE3" s="257"/>
      <c r="EF3" s="257"/>
      <c r="EG3" s="257"/>
      <c r="EH3" s="257"/>
      <c r="EI3" s="257"/>
      <c r="EJ3" s="257"/>
      <c r="EK3" s="257"/>
      <c r="EL3" s="257"/>
      <c r="EM3" s="257"/>
      <c r="EN3" s="257"/>
      <c r="EO3" s="257"/>
      <c r="EP3" s="257"/>
      <c r="EQ3" s="257"/>
      <c r="ER3" s="257"/>
      <c r="ES3" s="257"/>
      <c r="ET3" s="257"/>
      <c r="EU3" s="257"/>
      <c r="EV3" s="257"/>
      <c r="EW3" s="257"/>
      <c r="EX3" s="257"/>
      <c r="EY3" s="257"/>
      <c r="EZ3" s="257"/>
      <c r="FA3" s="257"/>
      <c r="FB3" s="257"/>
      <c r="FC3" s="257"/>
      <c r="FD3" s="257"/>
      <c r="FE3" s="257"/>
      <c r="FF3" s="257"/>
      <c r="FG3" s="257"/>
      <c r="FH3" s="257"/>
      <c r="FI3" s="257"/>
    </row>
    <row r="4" spans="1:165" s="59" customFormat="1" x14ac:dyDescent="0.2">
      <c r="A4" s="78"/>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264" t="s">
        <v>541</v>
      </c>
      <c r="EB4" s="264"/>
      <c r="EC4" s="264"/>
      <c r="ED4" s="264"/>
      <c r="EE4" s="264"/>
      <c r="EF4" s="264"/>
      <c r="EG4" s="264"/>
      <c r="EH4" s="264"/>
      <c r="EI4" s="264"/>
      <c r="EJ4" s="264"/>
      <c r="EK4" s="264"/>
      <c r="EL4" s="264"/>
      <c r="EM4" s="264"/>
      <c r="EN4" s="264"/>
      <c r="EO4" s="264"/>
      <c r="EP4" s="264"/>
      <c r="EQ4" s="264"/>
      <c r="ER4" s="264"/>
      <c r="ES4" s="264"/>
      <c r="ET4" s="264"/>
      <c r="EU4" s="264"/>
      <c r="EV4" s="264"/>
      <c r="EW4" s="264"/>
      <c r="EX4" s="264"/>
      <c r="EY4" s="264"/>
      <c r="EZ4" s="264"/>
      <c r="FA4" s="264"/>
      <c r="FB4" s="264"/>
      <c r="FC4" s="264"/>
      <c r="FD4" s="264"/>
      <c r="FE4" s="264"/>
      <c r="FF4" s="264"/>
      <c r="FG4" s="264"/>
      <c r="FH4" s="264"/>
      <c r="FI4" s="264"/>
    </row>
    <row r="5" spans="1:165" s="60" customFormat="1" ht="8.25" x14ac:dyDescent="0.15">
      <c r="A5" s="81"/>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81"/>
      <c r="BS5" s="81"/>
      <c r="BT5" s="81"/>
      <c r="BU5" s="81"/>
      <c r="BV5" s="81"/>
      <c r="BW5" s="81"/>
      <c r="BX5" s="81"/>
      <c r="BY5" s="81"/>
      <c r="BZ5" s="81"/>
      <c r="CA5" s="81"/>
      <c r="CB5" s="81"/>
      <c r="CC5" s="81"/>
      <c r="CD5" s="81"/>
      <c r="CE5" s="81"/>
      <c r="CF5" s="81"/>
      <c r="CG5" s="81"/>
      <c r="CH5" s="81"/>
      <c r="CI5" s="81"/>
      <c r="CJ5" s="81"/>
      <c r="CK5" s="81"/>
      <c r="CL5" s="81"/>
      <c r="CM5" s="81"/>
      <c r="CN5" s="81"/>
      <c r="CO5" s="81"/>
      <c r="CP5" s="81"/>
      <c r="CQ5" s="81"/>
      <c r="CR5" s="81"/>
      <c r="CS5" s="81"/>
      <c r="CT5" s="81"/>
      <c r="CU5" s="81"/>
      <c r="CV5" s="81"/>
      <c r="CW5" s="81"/>
      <c r="CX5" s="81"/>
      <c r="CY5" s="81"/>
      <c r="CZ5" s="81"/>
      <c r="DA5" s="81"/>
      <c r="DB5" s="81"/>
      <c r="DC5" s="81"/>
      <c r="DD5" s="81"/>
      <c r="DE5" s="81"/>
      <c r="DF5" s="81"/>
      <c r="DG5" s="81"/>
      <c r="DH5" s="81"/>
      <c r="DI5" s="81"/>
      <c r="DJ5" s="81"/>
      <c r="DK5" s="81"/>
      <c r="DL5" s="81"/>
      <c r="DM5" s="81"/>
      <c r="DN5" s="81"/>
      <c r="DO5" s="81"/>
      <c r="DP5" s="81"/>
      <c r="DQ5" s="81"/>
      <c r="DR5" s="81"/>
      <c r="DS5" s="81"/>
      <c r="DT5" s="81"/>
      <c r="DU5" s="81"/>
      <c r="DV5" s="81"/>
      <c r="DW5" s="81"/>
      <c r="DX5" s="81"/>
      <c r="DY5" s="81"/>
      <c r="DZ5" s="81"/>
      <c r="EA5" s="257" t="s">
        <v>159</v>
      </c>
      <c r="EB5" s="257"/>
      <c r="EC5" s="257"/>
      <c r="ED5" s="257"/>
      <c r="EE5" s="257"/>
      <c r="EF5" s="257"/>
      <c r="EG5" s="257"/>
      <c r="EH5" s="257"/>
      <c r="EI5" s="257"/>
      <c r="EJ5" s="257"/>
      <c r="EK5" s="257"/>
      <c r="EL5" s="257"/>
      <c r="EM5" s="257"/>
      <c r="EN5" s="257"/>
      <c r="EO5" s="257"/>
      <c r="EP5" s="257"/>
      <c r="EQ5" s="257"/>
      <c r="ER5" s="257"/>
      <c r="ES5" s="257"/>
      <c r="ET5" s="257"/>
      <c r="EU5" s="257"/>
      <c r="EV5" s="257"/>
      <c r="EW5" s="257"/>
      <c r="EX5" s="257"/>
      <c r="EY5" s="257"/>
      <c r="EZ5" s="257"/>
      <c r="FA5" s="257"/>
      <c r="FB5" s="257"/>
      <c r="FC5" s="257"/>
      <c r="FD5" s="257"/>
      <c r="FE5" s="257"/>
      <c r="FF5" s="257"/>
      <c r="FG5" s="257"/>
      <c r="FH5" s="257"/>
      <c r="FI5" s="257"/>
    </row>
    <row r="6" spans="1:165" s="59" customFormat="1" ht="10.5" x14ac:dyDescent="0.2">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265"/>
      <c r="EB6" s="265"/>
      <c r="EC6" s="265"/>
      <c r="ED6" s="265"/>
      <c r="EE6" s="265"/>
      <c r="EF6" s="265"/>
      <c r="EG6" s="265"/>
      <c r="EH6" s="265"/>
      <c r="EI6" s="265"/>
      <c r="EJ6" s="265"/>
      <c r="EK6" s="265"/>
      <c r="EL6" s="265"/>
      <c r="EM6" s="265"/>
      <c r="EN6" s="78"/>
      <c r="EO6" s="78"/>
      <c r="EP6" s="265" t="s">
        <v>500</v>
      </c>
      <c r="EQ6" s="265"/>
      <c r="ER6" s="265"/>
      <c r="ES6" s="265"/>
      <c r="ET6" s="265"/>
      <c r="EU6" s="265"/>
      <c r="EV6" s="265"/>
      <c r="EW6" s="265"/>
      <c r="EX6" s="265"/>
      <c r="EY6" s="265"/>
      <c r="EZ6" s="265"/>
      <c r="FA6" s="265"/>
      <c r="FB6" s="265"/>
      <c r="FC6" s="265"/>
      <c r="FD6" s="265"/>
      <c r="FE6" s="265"/>
      <c r="FF6" s="265"/>
      <c r="FG6" s="265"/>
      <c r="FH6" s="265"/>
      <c r="FI6" s="265"/>
    </row>
    <row r="7" spans="1:165" s="60" customFormat="1" ht="8.25" x14ac:dyDescent="0.15">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1"/>
      <c r="CN7" s="81"/>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257" t="s">
        <v>92</v>
      </c>
      <c r="EB7" s="257"/>
      <c r="EC7" s="257"/>
      <c r="ED7" s="257"/>
      <c r="EE7" s="257"/>
      <c r="EF7" s="257"/>
      <c r="EG7" s="257"/>
      <c r="EH7" s="257"/>
      <c r="EI7" s="257"/>
      <c r="EJ7" s="257"/>
      <c r="EK7" s="257"/>
      <c r="EL7" s="257"/>
      <c r="EM7" s="257"/>
      <c r="EN7" s="81"/>
      <c r="EO7" s="81"/>
      <c r="EP7" s="257" t="s">
        <v>93</v>
      </c>
      <c r="EQ7" s="257"/>
      <c r="ER7" s="257"/>
      <c r="ES7" s="257"/>
      <c r="ET7" s="257"/>
      <c r="EU7" s="257"/>
      <c r="EV7" s="257"/>
      <c r="EW7" s="257"/>
      <c r="EX7" s="257"/>
      <c r="EY7" s="257"/>
      <c r="EZ7" s="257"/>
      <c r="FA7" s="257"/>
      <c r="FB7" s="257"/>
      <c r="FC7" s="257"/>
      <c r="FD7" s="257"/>
      <c r="FE7" s="257"/>
      <c r="FF7" s="257"/>
      <c r="FG7" s="257"/>
      <c r="FH7" s="257"/>
      <c r="FI7" s="257"/>
    </row>
    <row r="8" spans="1:165" s="59" customFormat="1" x14ac:dyDescent="0.2">
      <c r="A8" s="78"/>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258" t="s">
        <v>140</v>
      </c>
      <c r="EB8" s="258"/>
      <c r="EC8" s="259" t="s">
        <v>543</v>
      </c>
      <c r="ED8" s="259"/>
      <c r="EE8" s="259"/>
      <c r="EF8" s="260" t="s">
        <v>140</v>
      </c>
      <c r="EG8" s="260"/>
      <c r="EH8" s="78"/>
      <c r="EI8" s="249" t="s">
        <v>532</v>
      </c>
      <c r="EJ8" s="249"/>
      <c r="EK8" s="249"/>
      <c r="EL8" s="249"/>
      <c r="EM8" s="249"/>
      <c r="EN8" s="249"/>
      <c r="EO8" s="249"/>
      <c r="EP8" s="249"/>
      <c r="EQ8" s="249"/>
      <c r="ER8" s="249"/>
      <c r="ES8" s="249"/>
      <c r="ET8" s="249"/>
      <c r="EU8" s="249"/>
      <c r="EV8" s="249"/>
      <c r="EW8" s="249"/>
      <c r="EX8" s="258">
        <v>20</v>
      </c>
      <c r="EY8" s="258"/>
      <c r="EZ8" s="258"/>
      <c r="FA8" s="261" t="s">
        <v>162</v>
      </c>
      <c r="FB8" s="261"/>
      <c r="FC8" s="261"/>
      <c r="FD8" s="78" t="s">
        <v>141</v>
      </c>
      <c r="FE8" s="78"/>
      <c r="FF8" s="78"/>
      <c r="FG8" s="78"/>
      <c r="FH8" s="78"/>
      <c r="FI8" s="78"/>
    </row>
    <row r="9" spans="1:165" x14ac:dyDescent="0.2">
      <c r="A9" s="142"/>
      <c r="B9" s="142"/>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2"/>
      <c r="EG9" s="142"/>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row>
    <row r="10" spans="1:165" s="61" customFormat="1" ht="12" x14ac:dyDescent="0.2">
      <c r="A10" s="162"/>
      <c r="B10" s="162"/>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c r="AR10" s="162"/>
      <c r="AS10" s="162"/>
      <c r="AT10" s="162"/>
      <c r="AU10" s="162"/>
      <c r="AV10" s="162"/>
      <c r="AW10" s="162"/>
      <c r="AX10" s="162"/>
      <c r="AY10" s="162"/>
      <c r="AZ10" s="162"/>
      <c r="BA10" s="162"/>
      <c r="BB10" s="162"/>
      <c r="BC10" s="162"/>
      <c r="BD10" s="162"/>
      <c r="BE10" s="162"/>
      <c r="BF10" s="162"/>
      <c r="BG10" s="162"/>
      <c r="BH10" s="162"/>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2"/>
      <c r="CF10" s="162"/>
      <c r="CG10" s="162"/>
      <c r="CH10" s="162"/>
      <c r="CI10" s="162"/>
      <c r="CJ10" s="162"/>
      <c r="CK10" s="162"/>
      <c r="CL10" s="162"/>
      <c r="CM10" s="162"/>
      <c r="CN10" s="162"/>
      <c r="CO10" s="162"/>
      <c r="CP10" s="162"/>
      <c r="CQ10" s="162"/>
      <c r="CR10" s="163" t="s">
        <v>160</v>
      </c>
      <c r="CS10" s="254" t="s">
        <v>162</v>
      </c>
      <c r="CT10" s="254"/>
      <c r="CU10" s="254"/>
      <c r="CV10" s="162" t="s">
        <v>141</v>
      </c>
      <c r="CW10" s="162"/>
      <c r="CX10" s="162"/>
      <c r="CY10" s="162"/>
      <c r="CZ10" s="162"/>
      <c r="DA10" s="162"/>
      <c r="DB10" s="162"/>
      <c r="DC10" s="162"/>
      <c r="DD10" s="162"/>
      <c r="DE10" s="162"/>
      <c r="DF10" s="162"/>
      <c r="DG10" s="162"/>
      <c r="DH10" s="162"/>
      <c r="DI10" s="162"/>
      <c r="DJ10" s="162"/>
      <c r="DK10" s="162"/>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row>
    <row r="11" spans="1:165" s="61" customFormat="1" ht="12" x14ac:dyDescent="0.2">
      <c r="A11" s="162"/>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255" t="s">
        <v>501</v>
      </c>
      <c r="AZ11" s="255"/>
      <c r="BA11" s="255"/>
      <c r="BB11" s="255"/>
      <c r="BC11" s="255"/>
      <c r="BD11" s="255"/>
      <c r="BE11" s="255"/>
      <c r="BF11" s="254" t="s">
        <v>517</v>
      </c>
      <c r="BG11" s="254"/>
      <c r="BH11" s="254"/>
      <c r="BI11" s="255" t="s">
        <v>502</v>
      </c>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4" t="s">
        <v>419</v>
      </c>
      <c r="CF11" s="254"/>
      <c r="CG11" s="254"/>
      <c r="CH11" s="255" t="s">
        <v>161</v>
      </c>
      <c r="CI11" s="255"/>
      <c r="CJ11" s="255"/>
      <c r="CK11" s="255"/>
      <c r="CL11" s="255"/>
      <c r="CM11" s="254" t="s">
        <v>425</v>
      </c>
      <c r="CN11" s="254"/>
      <c r="CO11" s="254"/>
      <c r="CP11" s="256" t="s">
        <v>163</v>
      </c>
      <c r="CQ11" s="256"/>
      <c r="CR11" s="256"/>
      <c r="CS11" s="256"/>
      <c r="CT11" s="256"/>
      <c r="CU11" s="256"/>
      <c r="CV11" s="256"/>
      <c r="CW11" s="256"/>
      <c r="CX11" s="256"/>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242" t="s">
        <v>164</v>
      </c>
      <c r="EX11" s="243"/>
      <c r="EY11" s="243"/>
      <c r="EZ11" s="243"/>
      <c r="FA11" s="243"/>
      <c r="FB11" s="243"/>
      <c r="FC11" s="243"/>
      <c r="FD11" s="243"/>
      <c r="FE11" s="243"/>
      <c r="FF11" s="243"/>
      <c r="FG11" s="243"/>
      <c r="FH11" s="243"/>
      <c r="FI11" s="244"/>
    </row>
    <row r="12" spans="1:165" ht="12" thickBot="1" x14ac:dyDescent="0.25">
      <c r="A12" s="142"/>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2"/>
      <c r="EN12" s="142"/>
      <c r="EO12" s="142"/>
      <c r="EP12" s="142"/>
      <c r="EQ12" s="142"/>
      <c r="ER12" s="142"/>
      <c r="ES12" s="142"/>
      <c r="ET12" s="142"/>
      <c r="EU12" s="142"/>
      <c r="EV12" s="142"/>
      <c r="EW12" s="245"/>
      <c r="EX12" s="246"/>
      <c r="EY12" s="246"/>
      <c r="EZ12" s="246"/>
      <c r="FA12" s="246"/>
      <c r="FB12" s="246"/>
      <c r="FC12" s="246"/>
      <c r="FD12" s="246"/>
      <c r="FE12" s="246"/>
      <c r="FF12" s="246"/>
      <c r="FG12" s="246"/>
      <c r="FH12" s="246"/>
      <c r="FI12" s="247"/>
    </row>
    <row r="13" spans="1:165" x14ac:dyDescent="0.2">
      <c r="A13" s="142"/>
      <c r="B13" s="142"/>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248" t="s">
        <v>142</v>
      </c>
      <c r="BH13" s="248"/>
      <c r="BI13" s="248"/>
      <c r="BJ13" s="248"/>
      <c r="BK13" s="249" t="s">
        <v>543</v>
      </c>
      <c r="BL13" s="249"/>
      <c r="BM13" s="249"/>
      <c r="BN13" s="241" t="s">
        <v>140</v>
      </c>
      <c r="BO13" s="241"/>
      <c r="BP13" s="142"/>
      <c r="BQ13" s="249" t="s">
        <v>532</v>
      </c>
      <c r="BR13" s="249"/>
      <c r="BS13" s="249"/>
      <c r="BT13" s="249"/>
      <c r="BU13" s="249"/>
      <c r="BV13" s="249"/>
      <c r="BW13" s="249"/>
      <c r="BX13" s="249"/>
      <c r="BY13" s="249"/>
      <c r="BZ13" s="249"/>
      <c r="CA13" s="249"/>
      <c r="CB13" s="249"/>
      <c r="CC13" s="249"/>
      <c r="CD13" s="249"/>
      <c r="CE13" s="249"/>
      <c r="CF13" s="248">
        <v>20</v>
      </c>
      <c r="CG13" s="248"/>
      <c r="CH13" s="248"/>
      <c r="CI13" s="250" t="s">
        <v>162</v>
      </c>
      <c r="CJ13" s="250"/>
      <c r="CK13" s="250"/>
      <c r="CL13" s="142" t="s">
        <v>165</v>
      </c>
      <c r="CM13" s="142"/>
      <c r="CN13" s="142"/>
      <c r="CO13" s="142"/>
      <c r="CP13" s="142"/>
      <c r="CQ13" s="142"/>
      <c r="CR13" s="142"/>
      <c r="CS13" s="142"/>
      <c r="CT13" s="142"/>
      <c r="CU13" s="142"/>
      <c r="CV13" s="142"/>
      <c r="CW13" s="142"/>
      <c r="CX13" s="142"/>
      <c r="CY13" s="142"/>
      <c r="CZ13" s="142"/>
      <c r="DA13" s="142"/>
      <c r="DB13" s="142"/>
      <c r="DC13" s="142"/>
      <c r="DD13" s="142"/>
      <c r="DE13" s="142"/>
      <c r="DF13" s="142"/>
      <c r="DG13" s="142"/>
      <c r="DH13" s="142"/>
      <c r="DI13" s="142"/>
      <c r="DJ13" s="142"/>
      <c r="DK13" s="142"/>
      <c r="DL13" s="142"/>
      <c r="DM13" s="142"/>
      <c r="DN13" s="142"/>
      <c r="DO13" s="142"/>
      <c r="DP13" s="142"/>
      <c r="DQ13" s="142"/>
      <c r="DR13" s="142"/>
      <c r="DS13" s="142"/>
      <c r="DT13" s="142"/>
      <c r="DU13" s="142"/>
      <c r="DV13" s="142"/>
      <c r="DW13" s="142"/>
      <c r="DX13" s="142"/>
      <c r="DY13" s="142"/>
      <c r="DZ13" s="142"/>
      <c r="EA13" s="142"/>
      <c r="EB13" s="142"/>
      <c r="EC13" s="142"/>
      <c r="ED13" s="142"/>
      <c r="EE13" s="142"/>
      <c r="EF13" s="142"/>
      <c r="EG13" s="142"/>
      <c r="EH13" s="142"/>
      <c r="EI13" s="142"/>
      <c r="EJ13" s="142"/>
      <c r="EK13" s="142"/>
      <c r="EL13" s="142"/>
      <c r="EM13" s="142"/>
      <c r="EN13" s="142"/>
      <c r="EO13" s="142"/>
      <c r="EP13" s="142"/>
      <c r="EQ13" s="142"/>
      <c r="ER13" s="142"/>
      <c r="ES13" s="142"/>
      <c r="ET13" s="142"/>
      <c r="EU13" s="141" t="s">
        <v>143</v>
      </c>
      <c r="EV13" s="142"/>
      <c r="EW13" s="251" t="s">
        <v>546</v>
      </c>
      <c r="EX13" s="252"/>
      <c r="EY13" s="252"/>
      <c r="EZ13" s="252"/>
      <c r="FA13" s="252"/>
      <c r="FB13" s="252"/>
      <c r="FC13" s="252"/>
      <c r="FD13" s="252"/>
      <c r="FE13" s="252"/>
      <c r="FF13" s="252"/>
      <c r="FG13" s="252"/>
      <c r="FH13" s="252"/>
      <c r="FI13" s="253"/>
    </row>
    <row r="14" spans="1:165" x14ac:dyDescent="0.2">
      <c r="A14" s="241" t="s">
        <v>166</v>
      </c>
      <c r="B14" s="241"/>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c r="CO14" s="142"/>
      <c r="CP14" s="142"/>
      <c r="CQ14" s="142"/>
      <c r="CR14" s="142"/>
      <c r="CS14" s="142"/>
      <c r="CT14" s="142"/>
      <c r="CU14" s="142"/>
      <c r="CV14" s="142"/>
      <c r="CW14" s="142"/>
      <c r="CX14" s="142"/>
      <c r="CY14" s="142"/>
      <c r="CZ14" s="142"/>
      <c r="DA14" s="142"/>
      <c r="DB14" s="142"/>
      <c r="DC14" s="142"/>
      <c r="DD14" s="142"/>
      <c r="DE14" s="142"/>
      <c r="DF14" s="142"/>
      <c r="DG14" s="142"/>
      <c r="DH14" s="142"/>
      <c r="DI14" s="142"/>
      <c r="DJ14" s="142"/>
      <c r="DK14" s="142"/>
      <c r="DL14" s="142"/>
      <c r="DM14" s="142"/>
      <c r="DN14" s="142"/>
      <c r="DO14" s="142"/>
      <c r="DP14" s="142"/>
      <c r="DQ14" s="142"/>
      <c r="DR14" s="142"/>
      <c r="DS14" s="142"/>
      <c r="DT14" s="142"/>
      <c r="DU14" s="142"/>
      <c r="DV14" s="142"/>
      <c r="DW14" s="142"/>
      <c r="DX14" s="142"/>
      <c r="DY14" s="142"/>
      <c r="DZ14" s="142"/>
      <c r="EA14" s="142"/>
      <c r="EB14" s="142"/>
      <c r="EC14" s="142"/>
      <c r="ED14" s="142"/>
      <c r="EE14" s="142"/>
      <c r="EF14" s="142"/>
      <c r="EG14" s="142"/>
      <c r="EH14" s="142"/>
      <c r="EI14" s="142"/>
      <c r="EJ14" s="142"/>
      <c r="EK14" s="142"/>
      <c r="EL14" s="142"/>
      <c r="EM14" s="142"/>
      <c r="EN14" s="142"/>
      <c r="EO14" s="142"/>
      <c r="EP14" s="142"/>
      <c r="EQ14" s="142"/>
      <c r="ER14" s="142"/>
      <c r="ES14" s="142"/>
      <c r="ET14" s="142"/>
      <c r="EU14" s="141" t="s">
        <v>167</v>
      </c>
      <c r="EV14" s="142"/>
      <c r="EW14" s="230"/>
      <c r="EX14" s="220"/>
      <c r="EY14" s="220"/>
      <c r="EZ14" s="220"/>
      <c r="FA14" s="220"/>
      <c r="FB14" s="220"/>
      <c r="FC14" s="220"/>
      <c r="FD14" s="220"/>
      <c r="FE14" s="220"/>
      <c r="FF14" s="220"/>
      <c r="FG14" s="220"/>
      <c r="FH14" s="220"/>
      <c r="FI14" s="231"/>
    </row>
    <row r="15" spans="1:165" ht="12.75" x14ac:dyDescent="0.2">
      <c r="A15" s="142" t="s">
        <v>144</v>
      </c>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229" t="s">
        <v>168</v>
      </c>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142"/>
      <c r="DR15" s="142"/>
      <c r="DS15" s="142"/>
      <c r="DT15" s="142"/>
      <c r="DU15" s="142"/>
      <c r="DV15" s="142"/>
      <c r="DW15" s="142"/>
      <c r="DX15" s="142"/>
      <c r="DY15" s="142"/>
      <c r="DZ15" s="142"/>
      <c r="EA15" s="142"/>
      <c r="EB15" s="142"/>
      <c r="EC15" s="142"/>
      <c r="ED15" s="142"/>
      <c r="EE15" s="142"/>
      <c r="EF15" s="142"/>
      <c r="EG15" s="142"/>
      <c r="EH15" s="142"/>
      <c r="EI15" s="142"/>
      <c r="EJ15" s="142"/>
      <c r="EK15" s="142"/>
      <c r="EL15" s="142"/>
      <c r="EM15" s="142"/>
      <c r="EN15" s="142"/>
      <c r="EO15" s="142"/>
      <c r="EP15" s="142"/>
      <c r="EQ15" s="142"/>
      <c r="ER15" s="142"/>
      <c r="ES15" s="142"/>
      <c r="ET15" s="142"/>
      <c r="EU15" s="141" t="s">
        <v>169</v>
      </c>
      <c r="EV15" s="142"/>
      <c r="EW15" s="230" t="s">
        <v>145</v>
      </c>
      <c r="EX15" s="220"/>
      <c r="EY15" s="220"/>
      <c r="EZ15" s="220"/>
      <c r="FA15" s="220"/>
      <c r="FB15" s="220"/>
      <c r="FC15" s="220"/>
      <c r="FD15" s="220"/>
      <c r="FE15" s="220"/>
      <c r="FF15" s="220"/>
      <c r="FG15" s="220"/>
      <c r="FH15" s="220"/>
      <c r="FI15" s="231"/>
    </row>
    <row r="16" spans="1:165" x14ac:dyDescent="0.2">
      <c r="A16" s="142"/>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c r="BW16" s="142"/>
      <c r="BX16" s="142"/>
      <c r="BY16" s="142"/>
      <c r="BZ16" s="142"/>
      <c r="CA16" s="142"/>
      <c r="CB16" s="142"/>
      <c r="CC16" s="142"/>
      <c r="CD16" s="142"/>
      <c r="CE16" s="142"/>
      <c r="CF16" s="142"/>
      <c r="CG16" s="142"/>
      <c r="CH16" s="142"/>
      <c r="CI16" s="142"/>
      <c r="CJ16" s="142"/>
      <c r="CK16" s="142"/>
      <c r="CL16" s="142"/>
      <c r="CM16" s="142"/>
      <c r="CN16" s="142"/>
      <c r="CO16" s="142"/>
      <c r="CP16" s="142"/>
      <c r="CQ16" s="142"/>
      <c r="CR16" s="142"/>
      <c r="CS16" s="142"/>
      <c r="CT16" s="142"/>
      <c r="CU16" s="142"/>
      <c r="CV16" s="142"/>
      <c r="CW16" s="142"/>
      <c r="CX16" s="142"/>
      <c r="CY16" s="142"/>
      <c r="CZ16" s="142"/>
      <c r="DA16" s="142"/>
      <c r="DB16" s="142"/>
      <c r="DC16" s="142"/>
      <c r="DD16" s="142"/>
      <c r="DE16" s="142"/>
      <c r="DF16" s="142"/>
      <c r="DG16" s="142"/>
      <c r="DH16" s="142"/>
      <c r="DI16" s="142"/>
      <c r="DJ16" s="142"/>
      <c r="DK16" s="142"/>
      <c r="DL16" s="142"/>
      <c r="DM16" s="142"/>
      <c r="DN16" s="142"/>
      <c r="DO16" s="142"/>
      <c r="DP16" s="142"/>
      <c r="DQ16" s="142"/>
      <c r="DR16" s="142"/>
      <c r="DS16" s="142"/>
      <c r="DT16" s="142"/>
      <c r="DU16" s="142"/>
      <c r="DV16" s="142"/>
      <c r="DW16" s="142"/>
      <c r="DX16" s="142"/>
      <c r="DY16" s="142"/>
      <c r="DZ16" s="142"/>
      <c r="EA16" s="142"/>
      <c r="EB16" s="142"/>
      <c r="EC16" s="142"/>
      <c r="ED16" s="142"/>
      <c r="EE16" s="142"/>
      <c r="EF16" s="142"/>
      <c r="EG16" s="142"/>
      <c r="EH16" s="142"/>
      <c r="EI16" s="142"/>
      <c r="EJ16" s="142"/>
      <c r="EK16" s="142"/>
      <c r="EL16" s="142"/>
      <c r="EM16" s="142"/>
      <c r="EN16" s="142"/>
      <c r="EO16" s="142"/>
      <c r="EP16" s="142"/>
      <c r="EQ16" s="142"/>
      <c r="ER16" s="142"/>
      <c r="ES16" s="142"/>
      <c r="ET16" s="142"/>
      <c r="EU16" s="141" t="s">
        <v>167</v>
      </c>
      <c r="EV16" s="142"/>
      <c r="EW16" s="230"/>
      <c r="EX16" s="220"/>
      <c r="EY16" s="220"/>
      <c r="EZ16" s="220"/>
      <c r="FA16" s="220"/>
      <c r="FB16" s="220"/>
      <c r="FC16" s="220"/>
      <c r="FD16" s="220"/>
      <c r="FE16" s="220"/>
      <c r="FF16" s="220"/>
      <c r="FG16" s="220"/>
      <c r="FH16" s="220"/>
      <c r="FI16" s="231"/>
    </row>
    <row r="17" spans="1:165" x14ac:dyDescent="0.2">
      <c r="A17" s="142"/>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c r="BI17" s="142"/>
      <c r="BJ17" s="142"/>
      <c r="BK17" s="142"/>
      <c r="BL17" s="142"/>
      <c r="BM17" s="142"/>
      <c r="BN17" s="142"/>
      <c r="BO17" s="142"/>
      <c r="BP17" s="142"/>
      <c r="BQ17" s="142"/>
      <c r="BR17" s="142"/>
      <c r="BS17" s="142"/>
      <c r="BT17" s="142"/>
      <c r="BU17" s="142"/>
      <c r="BV17" s="142"/>
      <c r="BW17" s="142"/>
      <c r="BX17" s="142"/>
      <c r="BY17" s="142"/>
      <c r="BZ17" s="142"/>
      <c r="CA17" s="142"/>
      <c r="CB17" s="142"/>
      <c r="CC17" s="142"/>
      <c r="CD17" s="142"/>
      <c r="CE17" s="142"/>
      <c r="CF17" s="142"/>
      <c r="CG17" s="142"/>
      <c r="CH17" s="142"/>
      <c r="CI17" s="142"/>
      <c r="CJ17" s="142"/>
      <c r="CK17" s="142"/>
      <c r="CL17" s="142"/>
      <c r="CM17" s="142"/>
      <c r="CN17" s="142"/>
      <c r="CO17" s="142"/>
      <c r="CP17" s="142"/>
      <c r="CQ17" s="142"/>
      <c r="CR17" s="142"/>
      <c r="CS17" s="142"/>
      <c r="CT17" s="142"/>
      <c r="CU17" s="142"/>
      <c r="CV17" s="142"/>
      <c r="CW17" s="142"/>
      <c r="CX17" s="142"/>
      <c r="CY17" s="142"/>
      <c r="CZ17" s="142"/>
      <c r="DA17" s="142"/>
      <c r="DB17" s="142"/>
      <c r="DC17" s="142"/>
      <c r="DD17" s="142"/>
      <c r="DE17" s="142"/>
      <c r="DF17" s="142"/>
      <c r="DG17" s="142"/>
      <c r="DH17" s="142"/>
      <c r="DI17" s="142"/>
      <c r="DJ17" s="142"/>
      <c r="DK17" s="142"/>
      <c r="DL17" s="142"/>
      <c r="DM17" s="142"/>
      <c r="DN17" s="142"/>
      <c r="DO17" s="142"/>
      <c r="DP17" s="142"/>
      <c r="DQ17" s="142"/>
      <c r="DR17" s="142"/>
      <c r="DS17" s="142"/>
      <c r="DT17" s="142"/>
      <c r="DU17" s="142"/>
      <c r="DV17" s="142"/>
      <c r="DW17" s="142"/>
      <c r="DX17" s="142"/>
      <c r="DY17" s="142"/>
      <c r="DZ17" s="142"/>
      <c r="EA17" s="142"/>
      <c r="EB17" s="142"/>
      <c r="EC17" s="142"/>
      <c r="ED17" s="142"/>
      <c r="EE17" s="142"/>
      <c r="EF17" s="142"/>
      <c r="EG17" s="142"/>
      <c r="EH17" s="142"/>
      <c r="EI17" s="142"/>
      <c r="EJ17" s="142"/>
      <c r="EK17" s="142"/>
      <c r="EL17" s="142"/>
      <c r="EM17" s="142"/>
      <c r="EN17" s="142"/>
      <c r="EO17" s="142"/>
      <c r="EP17" s="142"/>
      <c r="EQ17" s="142"/>
      <c r="ER17" s="142"/>
      <c r="ES17" s="142"/>
      <c r="ET17" s="142"/>
      <c r="EU17" s="141" t="s">
        <v>170</v>
      </c>
      <c r="EV17" s="142"/>
      <c r="EW17" s="230" t="s">
        <v>503</v>
      </c>
      <c r="EX17" s="220"/>
      <c r="EY17" s="220"/>
      <c r="EZ17" s="220"/>
      <c r="FA17" s="220"/>
      <c r="FB17" s="220"/>
      <c r="FC17" s="220"/>
      <c r="FD17" s="220"/>
      <c r="FE17" s="220"/>
      <c r="FF17" s="220"/>
      <c r="FG17" s="220"/>
      <c r="FH17" s="220"/>
      <c r="FI17" s="231"/>
    </row>
    <row r="18" spans="1:165" ht="12.75" x14ac:dyDescent="0.2">
      <c r="A18" s="142" t="s">
        <v>171</v>
      </c>
      <c r="B18" s="142"/>
      <c r="C18" s="142"/>
      <c r="D18" s="142"/>
      <c r="E18" s="142"/>
      <c r="F18" s="142"/>
      <c r="G18" s="142"/>
      <c r="H18" s="142"/>
      <c r="I18" s="142"/>
      <c r="J18" s="142"/>
      <c r="K18" s="229" t="s">
        <v>542</v>
      </c>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142"/>
      <c r="DR18" s="142"/>
      <c r="DS18" s="142"/>
      <c r="DT18" s="142"/>
      <c r="DU18" s="142"/>
      <c r="DV18" s="142"/>
      <c r="DW18" s="142"/>
      <c r="DX18" s="142"/>
      <c r="DY18" s="142"/>
      <c r="DZ18" s="142"/>
      <c r="EA18" s="142"/>
      <c r="EB18" s="142"/>
      <c r="EC18" s="142"/>
      <c r="ED18" s="142"/>
      <c r="EE18" s="142"/>
      <c r="EF18" s="142"/>
      <c r="EG18" s="142"/>
      <c r="EH18" s="142"/>
      <c r="EI18" s="142"/>
      <c r="EJ18" s="142"/>
      <c r="EK18" s="142"/>
      <c r="EL18" s="142"/>
      <c r="EM18" s="142"/>
      <c r="EN18" s="142"/>
      <c r="EO18" s="142"/>
      <c r="EP18" s="142"/>
      <c r="EQ18" s="142"/>
      <c r="ER18" s="142"/>
      <c r="ES18" s="142"/>
      <c r="ET18" s="142"/>
      <c r="EU18" s="141" t="s">
        <v>172</v>
      </c>
      <c r="EV18" s="142"/>
      <c r="EW18" s="230" t="s">
        <v>173</v>
      </c>
      <c r="EX18" s="220"/>
      <c r="EY18" s="220"/>
      <c r="EZ18" s="220"/>
      <c r="FA18" s="220"/>
      <c r="FB18" s="220"/>
      <c r="FC18" s="220"/>
      <c r="FD18" s="220"/>
      <c r="FE18" s="220"/>
      <c r="FF18" s="220"/>
      <c r="FG18" s="220"/>
      <c r="FH18" s="220"/>
      <c r="FI18" s="231"/>
    </row>
    <row r="19" spans="1:165" ht="12" thickBot="1" x14ac:dyDescent="0.25">
      <c r="A19" s="142" t="s">
        <v>94</v>
      </c>
      <c r="B19" s="142"/>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2"/>
      <c r="BG19" s="142"/>
      <c r="BH19" s="142"/>
      <c r="BI19" s="142"/>
      <c r="BJ19" s="142"/>
      <c r="BK19" s="142"/>
      <c r="BL19" s="142"/>
      <c r="BM19" s="142"/>
      <c r="BN19" s="142"/>
      <c r="BO19" s="142"/>
      <c r="BP19" s="142"/>
      <c r="BQ19" s="142"/>
      <c r="BR19" s="142"/>
      <c r="BS19" s="142"/>
      <c r="BT19" s="142"/>
      <c r="BU19" s="142"/>
      <c r="BV19" s="142"/>
      <c r="BW19" s="142"/>
      <c r="BX19" s="142"/>
      <c r="BY19" s="142"/>
      <c r="BZ19" s="142"/>
      <c r="CA19" s="142"/>
      <c r="CB19" s="142"/>
      <c r="CC19" s="142"/>
      <c r="CD19" s="142"/>
      <c r="CE19" s="142"/>
      <c r="CF19" s="142"/>
      <c r="CG19" s="142"/>
      <c r="CH19" s="142"/>
      <c r="CI19" s="142"/>
      <c r="CJ19" s="142"/>
      <c r="CK19" s="142"/>
      <c r="CL19" s="142"/>
      <c r="CM19" s="142"/>
      <c r="CN19" s="142"/>
      <c r="CO19" s="142"/>
      <c r="CP19" s="142"/>
      <c r="CQ19" s="142"/>
      <c r="CR19" s="142"/>
      <c r="CS19" s="142"/>
      <c r="CT19" s="142"/>
      <c r="CU19" s="142"/>
      <c r="CV19" s="142"/>
      <c r="CW19" s="142"/>
      <c r="CX19" s="142"/>
      <c r="CY19" s="142"/>
      <c r="CZ19" s="142"/>
      <c r="DA19" s="142"/>
      <c r="DB19" s="142"/>
      <c r="DC19" s="142"/>
      <c r="DD19" s="142"/>
      <c r="DE19" s="142"/>
      <c r="DF19" s="142"/>
      <c r="DG19" s="142"/>
      <c r="DH19" s="142"/>
      <c r="DI19" s="142"/>
      <c r="DJ19" s="142"/>
      <c r="DK19" s="142"/>
      <c r="DL19" s="142"/>
      <c r="DM19" s="142"/>
      <c r="DN19" s="142"/>
      <c r="DO19" s="142"/>
      <c r="DP19" s="142"/>
      <c r="DQ19" s="142"/>
      <c r="DR19" s="142"/>
      <c r="DS19" s="142"/>
      <c r="DT19" s="142"/>
      <c r="DU19" s="142"/>
      <c r="DV19" s="142"/>
      <c r="DW19" s="142"/>
      <c r="DX19" s="142"/>
      <c r="DY19" s="142"/>
      <c r="DZ19" s="142"/>
      <c r="EA19" s="142"/>
      <c r="EB19" s="142"/>
      <c r="EC19" s="142"/>
      <c r="ED19" s="142"/>
      <c r="EE19" s="142"/>
      <c r="EF19" s="142"/>
      <c r="EG19" s="142"/>
      <c r="EH19" s="142"/>
      <c r="EI19" s="142"/>
      <c r="EJ19" s="142"/>
      <c r="EK19" s="142"/>
      <c r="EL19" s="142"/>
      <c r="EM19" s="142"/>
      <c r="EN19" s="142"/>
      <c r="EO19" s="142"/>
      <c r="EP19" s="142"/>
      <c r="EQ19" s="142"/>
      <c r="ER19" s="142"/>
      <c r="ES19" s="142"/>
      <c r="ET19" s="142"/>
      <c r="EU19" s="141" t="s">
        <v>147</v>
      </c>
      <c r="EV19" s="142"/>
      <c r="EW19" s="232" t="s">
        <v>146</v>
      </c>
      <c r="EX19" s="233"/>
      <c r="EY19" s="233"/>
      <c r="EZ19" s="233"/>
      <c r="FA19" s="233"/>
      <c r="FB19" s="233"/>
      <c r="FC19" s="233"/>
      <c r="FD19" s="233"/>
      <c r="FE19" s="233"/>
      <c r="FF19" s="233"/>
      <c r="FG19" s="233"/>
      <c r="FH19" s="233"/>
      <c r="FI19" s="234"/>
    </row>
    <row r="20" spans="1:165" x14ac:dyDescent="0.2">
      <c r="A20" s="142"/>
      <c r="B20" s="142"/>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42"/>
      <c r="AZ20" s="142"/>
      <c r="BA20" s="142"/>
      <c r="BB20" s="142"/>
      <c r="BC20" s="142"/>
      <c r="BD20" s="142"/>
      <c r="BE20" s="142"/>
      <c r="BF20" s="142"/>
      <c r="BG20" s="142"/>
      <c r="BH20" s="142"/>
      <c r="BI20" s="142"/>
      <c r="BJ20" s="142"/>
      <c r="BK20" s="142"/>
      <c r="BL20" s="142"/>
      <c r="BM20" s="142"/>
      <c r="BN20" s="142"/>
      <c r="BO20" s="142"/>
      <c r="BP20" s="142"/>
      <c r="BQ20" s="142"/>
      <c r="BR20" s="142"/>
      <c r="BS20" s="142"/>
      <c r="BT20" s="142"/>
      <c r="BU20" s="142"/>
      <c r="BV20" s="142"/>
      <c r="BW20" s="142"/>
      <c r="BX20" s="142"/>
      <c r="BY20" s="142"/>
      <c r="BZ20" s="142"/>
      <c r="CA20" s="142"/>
      <c r="CB20" s="142"/>
      <c r="CC20" s="142"/>
      <c r="CD20" s="142"/>
      <c r="CE20" s="142"/>
      <c r="CF20" s="142"/>
      <c r="CG20" s="142"/>
      <c r="CH20" s="142"/>
      <c r="CI20" s="142"/>
      <c r="CJ20" s="142"/>
      <c r="CK20" s="142"/>
      <c r="CL20" s="142"/>
      <c r="CM20" s="142"/>
      <c r="CN20" s="142"/>
      <c r="CO20" s="142"/>
      <c r="CP20" s="142"/>
      <c r="CQ20" s="142"/>
      <c r="CR20" s="142"/>
      <c r="CS20" s="142"/>
      <c r="CT20" s="142"/>
      <c r="CU20" s="142"/>
      <c r="CV20" s="142"/>
      <c r="CW20" s="142"/>
      <c r="CX20" s="142"/>
      <c r="CY20" s="142"/>
      <c r="CZ20" s="142"/>
      <c r="DA20" s="142"/>
      <c r="DB20" s="142"/>
      <c r="DC20" s="142"/>
      <c r="DD20" s="142"/>
      <c r="DE20" s="142"/>
      <c r="DF20" s="142"/>
      <c r="DG20" s="142"/>
      <c r="DH20" s="142"/>
      <c r="DI20" s="142"/>
      <c r="DJ20" s="142"/>
      <c r="DK20" s="142"/>
      <c r="DL20" s="142"/>
      <c r="DM20" s="142"/>
      <c r="DN20" s="142"/>
      <c r="DO20" s="142"/>
      <c r="DP20" s="142"/>
      <c r="DQ20" s="142"/>
      <c r="DR20" s="142"/>
      <c r="DS20" s="142"/>
      <c r="DT20" s="142"/>
      <c r="DU20" s="142"/>
      <c r="DV20" s="142"/>
      <c r="DW20" s="142"/>
      <c r="DX20" s="142"/>
      <c r="DY20" s="142"/>
      <c r="DZ20" s="142"/>
      <c r="EA20" s="142"/>
      <c r="EB20" s="142"/>
      <c r="EC20" s="142"/>
      <c r="ED20" s="142"/>
      <c r="EE20" s="142"/>
      <c r="EF20" s="142"/>
      <c r="EG20" s="142"/>
      <c r="EH20" s="142"/>
      <c r="EI20" s="142"/>
      <c r="EJ20" s="142"/>
      <c r="EK20" s="142"/>
      <c r="EL20" s="142"/>
      <c r="EM20" s="142"/>
      <c r="EN20" s="142"/>
      <c r="EO20" s="142"/>
      <c r="EP20" s="142"/>
      <c r="EQ20" s="142"/>
      <c r="ER20" s="142"/>
      <c r="ES20" s="142"/>
      <c r="ET20" s="142"/>
      <c r="EU20" s="142"/>
      <c r="EV20" s="142"/>
      <c r="EW20" s="142"/>
      <c r="EX20" s="142"/>
      <c r="EY20" s="142"/>
      <c r="EZ20" s="142"/>
      <c r="FA20" s="142"/>
      <c r="FB20" s="142"/>
      <c r="FC20" s="142"/>
      <c r="FD20" s="142"/>
      <c r="FE20" s="142"/>
      <c r="FF20" s="142"/>
      <c r="FG20" s="142"/>
      <c r="FH20" s="142"/>
      <c r="FI20" s="142"/>
    </row>
    <row r="21" spans="1:165" s="63" customFormat="1" ht="10.5" x14ac:dyDescent="0.15">
      <c r="A21" s="235" t="s">
        <v>174</v>
      </c>
      <c r="B21" s="235"/>
      <c r="C21" s="235"/>
      <c r="D21" s="235"/>
      <c r="E21" s="235"/>
      <c r="F21" s="235"/>
      <c r="G21" s="235"/>
      <c r="H21" s="235"/>
      <c r="I21" s="235"/>
      <c r="J21" s="235"/>
      <c r="K21" s="235"/>
      <c r="L21" s="235"/>
      <c r="M21" s="235"/>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5"/>
      <c r="CQ21" s="235"/>
      <c r="CR21" s="235"/>
      <c r="CS21" s="235"/>
      <c r="CT21" s="235"/>
      <c r="CU21" s="235"/>
      <c r="CV21" s="235"/>
      <c r="CW21" s="235"/>
      <c r="CX21" s="235"/>
      <c r="CY21" s="235"/>
      <c r="CZ21" s="235"/>
      <c r="DA21" s="235"/>
      <c r="DB21" s="235"/>
      <c r="DC21" s="235"/>
      <c r="DD21" s="235"/>
      <c r="DE21" s="235"/>
      <c r="DF21" s="235"/>
      <c r="DG21" s="235"/>
      <c r="DH21" s="235"/>
      <c r="DI21" s="235"/>
      <c r="DJ21" s="235"/>
      <c r="DK21" s="235"/>
      <c r="DL21" s="235"/>
      <c r="DM21" s="235"/>
      <c r="DN21" s="235"/>
      <c r="DO21" s="235"/>
      <c r="DP21" s="235"/>
      <c r="DQ21" s="235"/>
      <c r="DR21" s="235"/>
      <c r="DS21" s="235"/>
      <c r="DT21" s="235"/>
      <c r="DU21" s="235"/>
      <c r="DV21" s="235"/>
      <c r="DW21" s="235"/>
      <c r="DX21" s="235"/>
      <c r="DY21" s="235"/>
      <c r="DZ21" s="235"/>
      <c r="EA21" s="235"/>
      <c r="EB21" s="235"/>
      <c r="EC21" s="235"/>
      <c r="ED21" s="235"/>
      <c r="EE21" s="235"/>
      <c r="EF21" s="235"/>
      <c r="EG21" s="235"/>
      <c r="EH21" s="235"/>
      <c r="EI21" s="235"/>
      <c r="EJ21" s="235"/>
      <c r="EK21" s="235"/>
      <c r="EL21" s="235"/>
      <c r="EM21" s="235"/>
      <c r="EN21" s="235"/>
      <c r="EO21" s="235"/>
      <c r="EP21" s="235"/>
      <c r="EQ21" s="235"/>
      <c r="ER21" s="235"/>
      <c r="ES21" s="235"/>
      <c r="ET21" s="235"/>
      <c r="EU21" s="235"/>
      <c r="EV21" s="235"/>
      <c r="EW21" s="235"/>
      <c r="EX21" s="235"/>
      <c r="EY21" s="235"/>
      <c r="EZ21" s="235"/>
      <c r="FA21" s="235"/>
      <c r="FB21" s="235"/>
      <c r="FC21" s="235"/>
      <c r="FD21" s="235"/>
      <c r="FE21" s="235"/>
      <c r="FF21" s="235"/>
      <c r="FG21" s="235"/>
      <c r="FH21" s="235"/>
      <c r="FI21" s="235"/>
    </row>
    <row r="23" spans="1:165" ht="18" customHeight="1" x14ac:dyDescent="0.2">
      <c r="A23" s="236" t="s">
        <v>51</v>
      </c>
      <c r="B23" s="236"/>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7" t="s">
        <v>95</v>
      </c>
      <c r="BY23" s="237"/>
      <c r="BZ23" s="237"/>
      <c r="CA23" s="237"/>
      <c r="CB23" s="237"/>
      <c r="CC23" s="237"/>
      <c r="CD23" s="237"/>
      <c r="CE23" s="237"/>
      <c r="CF23" s="237" t="s">
        <v>175</v>
      </c>
      <c r="CG23" s="237"/>
      <c r="CH23" s="237"/>
      <c r="CI23" s="237"/>
      <c r="CJ23" s="237"/>
      <c r="CK23" s="237"/>
      <c r="CL23" s="237"/>
      <c r="CM23" s="237"/>
      <c r="CN23" s="237"/>
      <c r="CO23" s="237"/>
      <c r="CP23" s="237"/>
      <c r="CQ23" s="237"/>
      <c r="CR23" s="237"/>
      <c r="CS23" s="237" t="s">
        <v>176</v>
      </c>
      <c r="CT23" s="237"/>
      <c r="CU23" s="237"/>
      <c r="CV23" s="237"/>
      <c r="CW23" s="237"/>
      <c r="CX23" s="237"/>
      <c r="CY23" s="237"/>
      <c r="CZ23" s="237"/>
      <c r="DA23" s="237"/>
      <c r="DB23" s="237"/>
      <c r="DC23" s="237"/>
      <c r="DD23" s="237"/>
      <c r="DE23" s="237"/>
      <c r="DF23" s="236" t="s">
        <v>177</v>
      </c>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row>
    <row r="24" spans="1:165" ht="20.25" customHeight="1" x14ac:dyDescent="0.2">
      <c r="A24" s="236"/>
      <c r="B24" s="236"/>
      <c r="C24" s="236"/>
      <c r="D24" s="236"/>
      <c r="E24" s="236"/>
      <c r="F24" s="236"/>
      <c r="G24" s="236"/>
      <c r="H24" s="236"/>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7"/>
      <c r="BY24" s="237"/>
      <c r="BZ24" s="237"/>
      <c r="CA24" s="237"/>
      <c r="CB24" s="237"/>
      <c r="CC24" s="237"/>
      <c r="CD24" s="237"/>
      <c r="CE24" s="237"/>
      <c r="CF24" s="237"/>
      <c r="CG24" s="237"/>
      <c r="CH24" s="237"/>
      <c r="CI24" s="237"/>
      <c r="CJ24" s="237"/>
      <c r="CK24" s="237"/>
      <c r="CL24" s="237"/>
      <c r="CM24" s="237"/>
      <c r="CN24" s="237"/>
      <c r="CO24" s="237"/>
      <c r="CP24" s="237"/>
      <c r="CQ24" s="237"/>
      <c r="CR24" s="237"/>
      <c r="CS24" s="237"/>
      <c r="CT24" s="237"/>
      <c r="CU24" s="237"/>
      <c r="CV24" s="237"/>
      <c r="CW24" s="237"/>
      <c r="CX24" s="237"/>
      <c r="CY24" s="237"/>
      <c r="CZ24" s="237"/>
      <c r="DA24" s="237"/>
      <c r="DB24" s="237"/>
      <c r="DC24" s="237"/>
      <c r="DD24" s="237"/>
      <c r="DE24" s="237"/>
      <c r="DF24" s="238" t="s">
        <v>178</v>
      </c>
      <c r="DG24" s="238"/>
      <c r="DH24" s="238"/>
      <c r="DI24" s="238"/>
      <c r="DJ24" s="238"/>
      <c r="DK24" s="238"/>
      <c r="DL24" s="239" t="s">
        <v>162</v>
      </c>
      <c r="DM24" s="239"/>
      <c r="DN24" s="239"/>
      <c r="DO24" s="225" t="s">
        <v>141</v>
      </c>
      <c r="DP24" s="225"/>
      <c r="DQ24" s="225"/>
      <c r="DR24" s="225"/>
      <c r="DS24" s="228" t="s">
        <v>179</v>
      </c>
      <c r="DT24" s="228"/>
      <c r="DU24" s="228"/>
      <c r="DV24" s="228"/>
      <c r="DW24" s="238" t="s">
        <v>178</v>
      </c>
      <c r="DX24" s="238"/>
      <c r="DY24" s="238"/>
      <c r="DZ24" s="238"/>
      <c r="EA24" s="238"/>
      <c r="EB24" s="238"/>
      <c r="EC24" s="239" t="s">
        <v>419</v>
      </c>
      <c r="ED24" s="239"/>
      <c r="EE24" s="239"/>
      <c r="EF24" s="225" t="s">
        <v>141</v>
      </c>
      <c r="EG24" s="225"/>
      <c r="EH24" s="225"/>
      <c r="EI24" s="225"/>
      <c r="EJ24" s="238" t="s">
        <v>178</v>
      </c>
      <c r="EK24" s="238"/>
      <c r="EL24" s="238"/>
      <c r="EM24" s="238"/>
      <c r="EN24" s="238"/>
      <c r="EO24" s="238"/>
      <c r="EP24" s="239" t="s">
        <v>425</v>
      </c>
      <c r="EQ24" s="239"/>
      <c r="ER24" s="239"/>
      <c r="ES24" s="225" t="s">
        <v>141</v>
      </c>
      <c r="ET24" s="225"/>
      <c r="EU24" s="225"/>
      <c r="EV24" s="225"/>
      <c r="EW24" s="237" t="s">
        <v>180</v>
      </c>
      <c r="EX24" s="237"/>
      <c r="EY24" s="237"/>
      <c r="EZ24" s="237"/>
      <c r="FA24" s="237"/>
      <c r="FB24" s="237"/>
      <c r="FC24" s="237"/>
      <c r="FD24" s="237"/>
      <c r="FE24" s="237"/>
      <c r="FF24" s="237"/>
      <c r="FG24" s="237"/>
      <c r="FH24" s="237"/>
      <c r="FI24" s="237"/>
    </row>
    <row r="25" spans="1:165" ht="67.5" customHeight="1" x14ac:dyDescent="0.2">
      <c r="A25" s="236"/>
      <c r="B25" s="236"/>
      <c r="C25" s="236"/>
      <c r="D25" s="236"/>
      <c r="E25" s="236"/>
      <c r="F25" s="236"/>
      <c r="G25" s="236"/>
      <c r="H25" s="236"/>
      <c r="I25" s="236"/>
      <c r="J25" s="236"/>
      <c r="K25" s="236"/>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7"/>
      <c r="BY25" s="237"/>
      <c r="BZ25" s="237"/>
      <c r="CA25" s="237"/>
      <c r="CB25" s="237"/>
      <c r="CC25" s="237"/>
      <c r="CD25" s="237"/>
      <c r="CE25" s="237"/>
      <c r="CF25" s="237"/>
      <c r="CG25" s="237"/>
      <c r="CH25" s="237"/>
      <c r="CI25" s="237"/>
      <c r="CJ25" s="237"/>
      <c r="CK25" s="237"/>
      <c r="CL25" s="237"/>
      <c r="CM25" s="237"/>
      <c r="CN25" s="237"/>
      <c r="CO25" s="237"/>
      <c r="CP25" s="237"/>
      <c r="CQ25" s="237"/>
      <c r="CR25" s="237"/>
      <c r="CS25" s="237"/>
      <c r="CT25" s="237"/>
      <c r="CU25" s="237"/>
      <c r="CV25" s="237"/>
      <c r="CW25" s="237"/>
      <c r="CX25" s="237"/>
      <c r="CY25" s="237"/>
      <c r="CZ25" s="237"/>
      <c r="DA25" s="237"/>
      <c r="DB25" s="237"/>
      <c r="DC25" s="237"/>
      <c r="DD25" s="237"/>
      <c r="DE25" s="237"/>
      <c r="DF25" s="240" t="s">
        <v>181</v>
      </c>
      <c r="DG25" s="240"/>
      <c r="DH25" s="240"/>
      <c r="DI25" s="240"/>
      <c r="DJ25" s="240"/>
      <c r="DK25" s="240"/>
      <c r="DL25" s="240"/>
      <c r="DM25" s="240"/>
      <c r="DN25" s="240"/>
      <c r="DO25" s="240"/>
      <c r="DP25" s="240"/>
      <c r="DQ25" s="240"/>
      <c r="DR25" s="240"/>
      <c r="DS25" s="74" t="s">
        <v>182</v>
      </c>
      <c r="DT25" s="74" t="s">
        <v>183</v>
      </c>
      <c r="DU25" s="74" t="s">
        <v>184</v>
      </c>
      <c r="DV25" s="75" t="s">
        <v>185</v>
      </c>
      <c r="DW25" s="240" t="s">
        <v>186</v>
      </c>
      <c r="DX25" s="240"/>
      <c r="DY25" s="240"/>
      <c r="DZ25" s="240"/>
      <c r="EA25" s="240"/>
      <c r="EB25" s="240"/>
      <c r="EC25" s="240"/>
      <c r="ED25" s="240"/>
      <c r="EE25" s="240"/>
      <c r="EF25" s="240"/>
      <c r="EG25" s="240"/>
      <c r="EH25" s="240"/>
      <c r="EI25" s="240"/>
      <c r="EJ25" s="240" t="s">
        <v>187</v>
      </c>
      <c r="EK25" s="240"/>
      <c r="EL25" s="240"/>
      <c r="EM25" s="240"/>
      <c r="EN25" s="240"/>
      <c r="EO25" s="240"/>
      <c r="EP25" s="240"/>
      <c r="EQ25" s="240"/>
      <c r="ER25" s="240"/>
      <c r="ES25" s="240"/>
      <c r="ET25" s="240"/>
      <c r="EU25" s="240"/>
      <c r="EV25" s="240"/>
      <c r="EW25" s="237"/>
      <c r="EX25" s="237"/>
      <c r="EY25" s="237"/>
      <c r="EZ25" s="237"/>
      <c r="FA25" s="237"/>
      <c r="FB25" s="237"/>
      <c r="FC25" s="237"/>
      <c r="FD25" s="237"/>
      <c r="FE25" s="237"/>
      <c r="FF25" s="237"/>
      <c r="FG25" s="237"/>
      <c r="FH25" s="237"/>
      <c r="FI25" s="237"/>
    </row>
    <row r="26" spans="1:165" x14ac:dyDescent="0.2">
      <c r="A26" s="226" t="s">
        <v>149</v>
      </c>
      <c r="B26" s="226"/>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226"/>
      <c r="AL26" s="226"/>
      <c r="AM26" s="226"/>
      <c r="AN26" s="226"/>
      <c r="AO26" s="226"/>
      <c r="AP26" s="226"/>
      <c r="AQ26" s="226"/>
      <c r="AR26" s="226"/>
      <c r="AS26" s="226"/>
      <c r="AT26" s="226"/>
      <c r="AU26" s="226"/>
      <c r="AV26" s="226"/>
      <c r="AW26" s="226"/>
      <c r="AX26" s="226"/>
      <c r="AY26" s="226"/>
      <c r="AZ26" s="226"/>
      <c r="BA26" s="226"/>
      <c r="BB26" s="226"/>
      <c r="BC26" s="226"/>
      <c r="BD26" s="226"/>
      <c r="BE26" s="226"/>
      <c r="BF26" s="226"/>
      <c r="BG26" s="226"/>
      <c r="BH26" s="226"/>
      <c r="BI26" s="226"/>
      <c r="BJ26" s="226"/>
      <c r="BK26" s="226"/>
      <c r="BL26" s="226"/>
      <c r="BM26" s="226"/>
      <c r="BN26" s="226"/>
      <c r="BO26" s="226"/>
      <c r="BP26" s="226"/>
      <c r="BQ26" s="226"/>
      <c r="BR26" s="226"/>
      <c r="BS26" s="226"/>
      <c r="BT26" s="226"/>
      <c r="BU26" s="226"/>
      <c r="BV26" s="226"/>
      <c r="BW26" s="226"/>
      <c r="BX26" s="226" t="s">
        <v>188</v>
      </c>
      <c r="BY26" s="226"/>
      <c r="BZ26" s="226"/>
      <c r="CA26" s="226"/>
      <c r="CB26" s="226"/>
      <c r="CC26" s="226"/>
      <c r="CD26" s="226"/>
      <c r="CE26" s="226"/>
      <c r="CF26" s="226" t="s">
        <v>189</v>
      </c>
      <c r="CG26" s="226"/>
      <c r="CH26" s="226"/>
      <c r="CI26" s="226"/>
      <c r="CJ26" s="226"/>
      <c r="CK26" s="226"/>
      <c r="CL26" s="226"/>
      <c r="CM26" s="226"/>
      <c r="CN26" s="226"/>
      <c r="CO26" s="226"/>
      <c r="CP26" s="226"/>
      <c r="CQ26" s="226"/>
      <c r="CR26" s="226"/>
      <c r="CS26" s="226" t="s">
        <v>190</v>
      </c>
      <c r="CT26" s="226"/>
      <c r="CU26" s="226"/>
      <c r="CV26" s="226"/>
      <c r="CW26" s="226"/>
      <c r="CX26" s="226"/>
      <c r="CY26" s="226"/>
      <c r="CZ26" s="226"/>
      <c r="DA26" s="226"/>
      <c r="DB26" s="226"/>
      <c r="DC26" s="226"/>
      <c r="DD26" s="226"/>
      <c r="DE26" s="226"/>
      <c r="DF26" s="226" t="s">
        <v>191</v>
      </c>
      <c r="DG26" s="226"/>
      <c r="DH26" s="226"/>
      <c r="DI26" s="226"/>
      <c r="DJ26" s="226"/>
      <c r="DK26" s="226"/>
      <c r="DL26" s="226"/>
      <c r="DM26" s="226"/>
      <c r="DN26" s="226"/>
      <c r="DO26" s="226"/>
      <c r="DP26" s="226"/>
      <c r="DQ26" s="226"/>
      <c r="DR26" s="226"/>
      <c r="DS26" s="72" t="s">
        <v>192</v>
      </c>
      <c r="DT26" s="72" t="s">
        <v>193</v>
      </c>
      <c r="DU26" s="72"/>
      <c r="DV26" s="72" t="s">
        <v>194</v>
      </c>
      <c r="DW26" s="226" t="s">
        <v>195</v>
      </c>
      <c r="DX26" s="226"/>
      <c r="DY26" s="226"/>
      <c r="DZ26" s="226"/>
      <c r="EA26" s="226"/>
      <c r="EB26" s="226"/>
      <c r="EC26" s="226"/>
      <c r="ED26" s="226"/>
      <c r="EE26" s="226"/>
      <c r="EF26" s="226"/>
      <c r="EG26" s="226"/>
      <c r="EH26" s="226"/>
      <c r="EI26" s="226"/>
      <c r="EJ26" s="226" t="s">
        <v>196</v>
      </c>
      <c r="EK26" s="226"/>
      <c r="EL26" s="226"/>
      <c r="EM26" s="226"/>
      <c r="EN26" s="226"/>
      <c r="EO26" s="226"/>
      <c r="EP26" s="226"/>
      <c r="EQ26" s="226"/>
      <c r="ER26" s="226"/>
      <c r="ES26" s="226"/>
      <c r="ET26" s="226"/>
      <c r="EU26" s="226"/>
      <c r="EV26" s="226"/>
      <c r="EW26" s="226" t="s">
        <v>197</v>
      </c>
      <c r="EX26" s="226"/>
      <c r="EY26" s="226"/>
      <c r="EZ26" s="226"/>
      <c r="FA26" s="226"/>
      <c r="FB26" s="226"/>
      <c r="FC26" s="226"/>
      <c r="FD26" s="226"/>
      <c r="FE26" s="226"/>
      <c r="FF26" s="226"/>
      <c r="FG26" s="226"/>
      <c r="FH26" s="226"/>
      <c r="FI26" s="226"/>
    </row>
    <row r="27" spans="1:165" ht="27" customHeight="1" x14ac:dyDescent="0.2">
      <c r="A27" s="225" t="s">
        <v>198</v>
      </c>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195" t="s">
        <v>199</v>
      </c>
      <c r="BY27" s="195"/>
      <c r="BZ27" s="195"/>
      <c r="CA27" s="195"/>
      <c r="CB27" s="195"/>
      <c r="CC27" s="195"/>
      <c r="CD27" s="195"/>
      <c r="CE27" s="195"/>
      <c r="CF27" s="195" t="s">
        <v>14</v>
      </c>
      <c r="CG27" s="195"/>
      <c r="CH27" s="195"/>
      <c r="CI27" s="195"/>
      <c r="CJ27" s="195"/>
      <c r="CK27" s="195"/>
      <c r="CL27" s="195"/>
      <c r="CM27" s="195"/>
      <c r="CN27" s="195"/>
      <c r="CO27" s="195"/>
      <c r="CP27" s="195"/>
      <c r="CQ27" s="195"/>
      <c r="CR27" s="195"/>
      <c r="CS27" s="195" t="s">
        <v>14</v>
      </c>
      <c r="CT27" s="195"/>
      <c r="CU27" s="195"/>
      <c r="CV27" s="195"/>
      <c r="CW27" s="195"/>
      <c r="CX27" s="195"/>
      <c r="CY27" s="195"/>
      <c r="CZ27" s="195"/>
      <c r="DA27" s="195"/>
      <c r="DB27" s="195"/>
      <c r="DC27" s="195"/>
      <c r="DD27" s="195"/>
      <c r="DE27" s="195"/>
      <c r="DF27" s="227">
        <f>DS27+DT27+DU27+DV27</f>
        <v>31845.859999999404</v>
      </c>
      <c r="DG27" s="227"/>
      <c r="DH27" s="227"/>
      <c r="DI27" s="227"/>
      <c r="DJ27" s="227"/>
      <c r="DK27" s="227"/>
      <c r="DL27" s="227"/>
      <c r="DM27" s="227"/>
      <c r="DN27" s="227"/>
      <c r="DO27" s="227"/>
      <c r="DP27" s="227"/>
      <c r="DQ27" s="227"/>
      <c r="DR27" s="227"/>
      <c r="DS27" s="76">
        <f>DS56-DS29</f>
        <v>31845.859999999404</v>
      </c>
      <c r="DT27" s="167">
        <f t="shared" ref="DT27:DV27" si="0">DT56-DT29</f>
        <v>0</v>
      </c>
      <c r="DU27" s="167">
        <f t="shared" si="0"/>
        <v>0</v>
      </c>
      <c r="DV27" s="167">
        <f t="shared" si="0"/>
        <v>0</v>
      </c>
      <c r="DW27" s="227"/>
      <c r="DX27" s="227"/>
      <c r="DY27" s="227"/>
      <c r="DZ27" s="227"/>
      <c r="EA27" s="227"/>
      <c r="EB27" s="227"/>
      <c r="EC27" s="227"/>
      <c r="ED27" s="227"/>
      <c r="EE27" s="227"/>
      <c r="EF27" s="227"/>
      <c r="EG27" s="227"/>
      <c r="EH27" s="227"/>
      <c r="EI27" s="227"/>
      <c r="EJ27" s="227"/>
      <c r="EK27" s="227"/>
      <c r="EL27" s="227"/>
      <c r="EM27" s="227"/>
      <c r="EN27" s="227"/>
      <c r="EO27" s="227"/>
      <c r="EP27" s="227"/>
      <c r="EQ27" s="227"/>
      <c r="ER27" s="227"/>
      <c r="ES27" s="227"/>
      <c r="ET27" s="227"/>
      <c r="EU27" s="227"/>
      <c r="EV27" s="227"/>
      <c r="EW27" s="228"/>
      <c r="EX27" s="228"/>
      <c r="EY27" s="228"/>
      <c r="EZ27" s="228"/>
      <c r="FA27" s="228"/>
      <c r="FB27" s="228"/>
      <c r="FC27" s="228"/>
      <c r="FD27" s="228"/>
      <c r="FE27" s="228"/>
      <c r="FF27" s="228"/>
      <c r="FG27" s="228"/>
      <c r="FH27" s="228"/>
      <c r="FI27" s="228"/>
    </row>
    <row r="28" spans="1:165" ht="21.75" customHeight="1" x14ac:dyDescent="0.2">
      <c r="A28" s="225" t="s">
        <v>200</v>
      </c>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195" t="s">
        <v>201</v>
      </c>
      <c r="BY28" s="195"/>
      <c r="BZ28" s="195"/>
      <c r="CA28" s="195"/>
      <c r="CB28" s="195"/>
      <c r="CC28" s="195"/>
      <c r="CD28" s="195"/>
      <c r="CE28" s="195"/>
      <c r="CF28" s="195" t="s">
        <v>14</v>
      </c>
      <c r="CG28" s="195"/>
      <c r="CH28" s="195"/>
      <c r="CI28" s="195"/>
      <c r="CJ28" s="195"/>
      <c r="CK28" s="195"/>
      <c r="CL28" s="195"/>
      <c r="CM28" s="195"/>
      <c r="CN28" s="195"/>
      <c r="CO28" s="195"/>
      <c r="CP28" s="195"/>
      <c r="CQ28" s="195"/>
      <c r="CR28" s="195"/>
      <c r="CS28" s="195" t="s">
        <v>14</v>
      </c>
      <c r="CT28" s="195"/>
      <c r="CU28" s="195"/>
      <c r="CV28" s="195"/>
      <c r="CW28" s="195"/>
      <c r="CX28" s="195"/>
      <c r="CY28" s="195"/>
      <c r="CZ28" s="195"/>
      <c r="DA28" s="195"/>
      <c r="DB28" s="195"/>
      <c r="DC28" s="195"/>
      <c r="DD28" s="195"/>
      <c r="DE28" s="195"/>
      <c r="DF28" s="192">
        <f>DS28+DT28+DU28+DV28</f>
        <v>0</v>
      </c>
      <c r="DG28" s="192"/>
      <c r="DH28" s="192"/>
      <c r="DI28" s="192"/>
      <c r="DJ28" s="192"/>
      <c r="DK28" s="192"/>
      <c r="DL28" s="192"/>
      <c r="DM28" s="192"/>
      <c r="DN28" s="192"/>
      <c r="DO28" s="192"/>
      <c r="DP28" s="192"/>
      <c r="DQ28" s="192"/>
      <c r="DR28" s="192"/>
      <c r="DS28" s="71">
        <f>DS27+DS29-DS56</f>
        <v>0</v>
      </c>
      <c r="DT28" s="71">
        <f>DT27+DT29-DT56</f>
        <v>0</v>
      </c>
      <c r="DU28" s="71">
        <f>DU27+DU29-DU56</f>
        <v>0</v>
      </c>
      <c r="DV28" s="71">
        <f>DV27+DV29-DV56</f>
        <v>0</v>
      </c>
      <c r="DW28" s="192">
        <f>DW27+DW29-DW56</f>
        <v>0</v>
      </c>
      <c r="DX28" s="192"/>
      <c r="DY28" s="192"/>
      <c r="DZ28" s="192"/>
      <c r="EA28" s="192"/>
      <c r="EB28" s="192"/>
      <c r="EC28" s="192"/>
      <c r="ED28" s="192"/>
      <c r="EE28" s="192"/>
      <c r="EF28" s="192"/>
      <c r="EG28" s="192"/>
      <c r="EH28" s="192"/>
      <c r="EI28" s="192"/>
      <c r="EJ28" s="192">
        <f>EJ27+EJ29-EJ56</f>
        <v>0</v>
      </c>
      <c r="EK28" s="192"/>
      <c r="EL28" s="192"/>
      <c r="EM28" s="192"/>
      <c r="EN28" s="192"/>
      <c r="EO28" s="192"/>
      <c r="EP28" s="192"/>
      <c r="EQ28" s="192"/>
      <c r="ER28" s="192"/>
      <c r="ES28" s="192"/>
      <c r="ET28" s="192"/>
      <c r="EU28" s="192"/>
      <c r="EV28" s="192"/>
      <c r="EW28" s="192"/>
      <c r="EX28" s="192"/>
      <c r="EY28" s="192"/>
      <c r="EZ28" s="192"/>
      <c r="FA28" s="192"/>
      <c r="FB28" s="192"/>
      <c r="FC28" s="192"/>
      <c r="FD28" s="192"/>
      <c r="FE28" s="192"/>
      <c r="FF28" s="192"/>
      <c r="FG28" s="192"/>
      <c r="FH28" s="192"/>
      <c r="FI28" s="192"/>
    </row>
    <row r="29" spans="1:165" ht="21" customHeight="1" x14ac:dyDescent="0.2">
      <c r="A29" s="209" t="s">
        <v>202</v>
      </c>
      <c r="B29" s="209"/>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c r="AK29" s="209"/>
      <c r="AL29" s="209"/>
      <c r="AM29" s="209"/>
      <c r="AN29" s="209"/>
      <c r="AO29" s="209"/>
      <c r="AP29" s="209"/>
      <c r="AQ29" s="209"/>
      <c r="AR29" s="209"/>
      <c r="AS29" s="209"/>
      <c r="AT29" s="209"/>
      <c r="AU29" s="209"/>
      <c r="AV29" s="209"/>
      <c r="AW29" s="209"/>
      <c r="AX29" s="209"/>
      <c r="AY29" s="209"/>
      <c r="AZ29" s="209"/>
      <c r="BA29" s="209"/>
      <c r="BB29" s="209"/>
      <c r="BC29" s="209"/>
      <c r="BD29" s="209"/>
      <c r="BE29" s="209"/>
      <c r="BF29" s="209"/>
      <c r="BG29" s="209"/>
      <c r="BH29" s="209"/>
      <c r="BI29" s="209"/>
      <c r="BJ29" s="209"/>
      <c r="BK29" s="209"/>
      <c r="BL29" s="209"/>
      <c r="BM29" s="209"/>
      <c r="BN29" s="209"/>
      <c r="BO29" s="209"/>
      <c r="BP29" s="209"/>
      <c r="BQ29" s="209"/>
      <c r="BR29" s="209"/>
      <c r="BS29" s="209"/>
      <c r="BT29" s="209"/>
      <c r="BU29" s="209"/>
      <c r="BV29" s="209"/>
      <c r="BW29" s="209"/>
      <c r="BX29" s="210" t="s">
        <v>203</v>
      </c>
      <c r="BY29" s="210"/>
      <c r="BZ29" s="210"/>
      <c r="CA29" s="210"/>
      <c r="CB29" s="210"/>
      <c r="CC29" s="210"/>
      <c r="CD29" s="210"/>
      <c r="CE29" s="210"/>
      <c r="CF29" s="210"/>
      <c r="CG29" s="210"/>
      <c r="CH29" s="210"/>
      <c r="CI29" s="210"/>
      <c r="CJ29" s="210"/>
      <c r="CK29" s="210"/>
      <c r="CL29" s="210"/>
      <c r="CM29" s="210"/>
      <c r="CN29" s="210"/>
      <c r="CO29" s="210"/>
      <c r="CP29" s="210"/>
      <c r="CQ29" s="210"/>
      <c r="CR29" s="210"/>
      <c r="CS29" s="211"/>
      <c r="CT29" s="211"/>
      <c r="CU29" s="211"/>
      <c r="CV29" s="211"/>
      <c r="CW29" s="211"/>
      <c r="CX29" s="211"/>
      <c r="CY29" s="211"/>
      <c r="CZ29" s="211"/>
      <c r="DA29" s="211"/>
      <c r="DB29" s="211"/>
      <c r="DC29" s="211"/>
      <c r="DD29" s="211"/>
      <c r="DE29" s="211"/>
      <c r="DF29" s="215">
        <f>DS29+DT29+DU29+DV29</f>
        <v>9352830</v>
      </c>
      <c r="DG29" s="215"/>
      <c r="DH29" s="215"/>
      <c r="DI29" s="215"/>
      <c r="DJ29" s="215"/>
      <c r="DK29" s="215"/>
      <c r="DL29" s="215"/>
      <c r="DM29" s="215"/>
      <c r="DN29" s="215"/>
      <c r="DO29" s="215"/>
      <c r="DP29" s="215"/>
      <c r="DQ29" s="215"/>
      <c r="DR29" s="215"/>
      <c r="DS29" s="79">
        <f>DS30+DS33+DS37+DS40+DS44+DS49</f>
        <v>8955930</v>
      </c>
      <c r="DT29" s="79">
        <f t="shared" ref="DT29:DV29" si="1">DT30+DT33+DT37+DT40+DT44+DT49</f>
        <v>0</v>
      </c>
      <c r="DU29" s="79">
        <f t="shared" si="1"/>
        <v>396900</v>
      </c>
      <c r="DV29" s="79">
        <f t="shared" si="1"/>
        <v>0</v>
      </c>
      <c r="DW29" s="215">
        <f>DW30+DW33+DW37+DW40+DW44+DW49</f>
        <v>9591930</v>
      </c>
      <c r="DX29" s="215"/>
      <c r="DY29" s="215"/>
      <c r="DZ29" s="215"/>
      <c r="EA29" s="215"/>
      <c r="EB29" s="215"/>
      <c r="EC29" s="215"/>
      <c r="ED29" s="215"/>
      <c r="EE29" s="215"/>
      <c r="EF29" s="215"/>
      <c r="EG29" s="215"/>
      <c r="EH29" s="215"/>
      <c r="EI29" s="215"/>
      <c r="EJ29" s="215">
        <f>EJ30+EJ33+EJ37+EJ40+EJ44+EJ49</f>
        <v>8991930</v>
      </c>
      <c r="EK29" s="215"/>
      <c r="EL29" s="215"/>
      <c r="EM29" s="215"/>
      <c r="EN29" s="215"/>
      <c r="EO29" s="215"/>
      <c r="EP29" s="215"/>
      <c r="EQ29" s="215"/>
      <c r="ER29" s="215"/>
      <c r="ES29" s="215"/>
      <c r="ET29" s="215"/>
      <c r="EU29" s="215"/>
      <c r="EV29" s="215"/>
      <c r="EW29" s="215"/>
      <c r="EX29" s="215"/>
      <c r="EY29" s="215"/>
      <c r="EZ29" s="215"/>
      <c r="FA29" s="215"/>
      <c r="FB29" s="215"/>
      <c r="FC29" s="215"/>
      <c r="FD29" s="215"/>
      <c r="FE29" s="215"/>
      <c r="FF29" s="215"/>
      <c r="FG29" s="215"/>
      <c r="FH29" s="215"/>
      <c r="FI29" s="215"/>
    </row>
    <row r="30" spans="1:165" ht="30" customHeight="1" x14ac:dyDescent="0.2">
      <c r="A30" s="207" t="s">
        <v>204</v>
      </c>
      <c r="B30" s="208"/>
      <c r="C30" s="208"/>
      <c r="D30" s="208"/>
      <c r="E30" s="208"/>
      <c r="F30" s="208"/>
      <c r="G30" s="208"/>
      <c r="H30" s="208"/>
      <c r="I30" s="208"/>
      <c r="J30" s="208"/>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195" t="s">
        <v>205</v>
      </c>
      <c r="BY30" s="195"/>
      <c r="BZ30" s="195"/>
      <c r="CA30" s="195"/>
      <c r="CB30" s="195"/>
      <c r="CC30" s="195"/>
      <c r="CD30" s="195"/>
      <c r="CE30" s="195"/>
      <c r="CF30" s="195" t="s">
        <v>206</v>
      </c>
      <c r="CG30" s="195"/>
      <c r="CH30" s="195"/>
      <c r="CI30" s="195"/>
      <c r="CJ30" s="195"/>
      <c r="CK30" s="195"/>
      <c r="CL30" s="195"/>
      <c r="CM30" s="195"/>
      <c r="CN30" s="195"/>
      <c r="CO30" s="195"/>
      <c r="CP30" s="195"/>
      <c r="CQ30" s="195"/>
      <c r="CR30" s="195"/>
      <c r="CS30" s="195"/>
      <c r="CT30" s="195"/>
      <c r="CU30" s="195"/>
      <c r="CV30" s="195"/>
      <c r="CW30" s="195"/>
      <c r="CX30" s="195"/>
      <c r="CY30" s="195"/>
      <c r="CZ30" s="195"/>
      <c r="DA30" s="195"/>
      <c r="DB30" s="195"/>
      <c r="DC30" s="195"/>
      <c r="DD30" s="195"/>
      <c r="DE30" s="195"/>
      <c r="DF30" s="192">
        <f>DS30+DT30+DU30+DV30</f>
        <v>0</v>
      </c>
      <c r="DG30" s="192"/>
      <c r="DH30" s="192"/>
      <c r="DI30" s="192"/>
      <c r="DJ30" s="192"/>
      <c r="DK30" s="192"/>
      <c r="DL30" s="192"/>
      <c r="DM30" s="192"/>
      <c r="DN30" s="192"/>
      <c r="DO30" s="192"/>
      <c r="DP30" s="192"/>
      <c r="DQ30" s="192"/>
      <c r="DR30" s="192"/>
      <c r="DS30" s="71"/>
      <c r="DT30" s="71"/>
      <c r="DU30" s="71"/>
      <c r="DV30" s="71"/>
      <c r="DW30" s="192"/>
      <c r="DX30" s="192"/>
      <c r="DY30" s="192"/>
      <c r="DZ30" s="192"/>
      <c r="EA30" s="192"/>
      <c r="EB30" s="192"/>
      <c r="EC30" s="192"/>
      <c r="ED30" s="192"/>
      <c r="EE30" s="192"/>
      <c r="EF30" s="192"/>
      <c r="EG30" s="192"/>
      <c r="EH30" s="192"/>
      <c r="EI30" s="192"/>
      <c r="EJ30" s="192"/>
      <c r="EK30" s="192"/>
      <c r="EL30" s="192"/>
      <c r="EM30" s="192"/>
      <c r="EN30" s="192"/>
      <c r="EO30" s="192"/>
      <c r="EP30" s="192"/>
      <c r="EQ30" s="192"/>
      <c r="ER30" s="192"/>
      <c r="ES30" s="192"/>
      <c r="ET30" s="192"/>
      <c r="EU30" s="192"/>
      <c r="EV30" s="192"/>
      <c r="EW30" s="192"/>
      <c r="EX30" s="192"/>
      <c r="EY30" s="192"/>
      <c r="EZ30" s="192"/>
      <c r="FA30" s="192"/>
      <c r="FB30" s="192"/>
      <c r="FC30" s="192"/>
      <c r="FD30" s="192"/>
      <c r="FE30" s="192"/>
      <c r="FF30" s="192"/>
      <c r="FG30" s="192"/>
      <c r="FH30" s="192"/>
      <c r="FI30" s="192"/>
    </row>
    <row r="31" spans="1:165" ht="17.25" customHeight="1" x14ac:dyDescent="0.2">
      <c r="A31" s="204" t="s">
        <v>8</v>
      </c>
      <c r="B31" s="204"/>
      <c r="C31" s="204"/>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4"/>
      <c r="BH31" s="204"/>
      <c r="BI31" s="204"/>
      <c r="BJ31" s="204"/>
      <c r="BK31" s="204"/>
      <c r="BL31" s="204"/>
      <c r="BM31" s="204"/>
      <c r="BN31" s="204"/>
      <c r="BO31" s="204"/>
      <c r="BP31" s="204"/>
      <c r="BQ31" s="204"/>
      <c r="BR31" s="204"/>
      <c r="BS31" s="204"/>
      <c r="BT31" s="204"/>
      <c r="BU31" s="204"/>
      <c r="BV31" s="204"/>
      <c r="BW31" s="204"/>
      <c r="BX31" s="195" t="s">
        <v>207</v>
      </c>
      <c r="BY31" s="195"/>
      <c r="BZ31" s="195"/>
      <c r="CA31" s="195"/>
      <c r="CB31" s="195"/>
      <c r="CC31" s="195"/>
      <c r="CD31" s="195"/>
      <c r="CE31" s="195"/>
      <c r="CF31" s="195"/>
      <c r="CG31" s="195"/>
      <c r="CH31" s="195"/>
      <c r="CI31" s="195"/>
      <c r="CJ31" s="195"/>
      <c r="CK31" s="195"/>
      <c r="CL31" s="195"/>
      <c r="CM31" s="195"/>
      <c r="CN31" s="195"/>
      <c r="CO31" s="195"/>
      <c r="CP31" s="195"/>
      <c r="CQ31" s="195"/>
      <c r="CR31" s="195"/>
      <c r="CS31" s="195"/>
      <c r="CT31" s="195"/>
      <c r="CU31" s="195"/>
      <c r="CV31" s="195"/>
      <c r="CW31" s="195"/>
      <c r="CX31" s="195"/>
      <c r="CY31" s="195"/>
      <c r="CZ31" s="195"/>
      <c r="DA31" s="195"/>
      <c r="DB31" s="195"/>
      <c r="DC31" s="195"/>
      <c r="DD31" s="195"/>
      <c r="DE31" s="195"/>
      <c r="DF31" s="192">
        <f>DS31+DT31+DU31+DV31</f>
        <v>0</v>
      </c>
      <c r="DG31" s="192"/>
      <c r="DH31" s="192"/>
      <c r="DI31" s="192"/>
      <c r="DJ31" s="192"/>
      <c r="DK31" s="192"/>
      <c r="DL31" s="192"/>
      <c r="DM31" s="192"/>
      <c r="DN31" s="192"/>
      <c r="DO31" s="192"/>
      <c r="DP31" s="192"/>
      <c r="DQ31" s="192"/>
      <c r="DR31" s="192"/>
      <c r="DS31" s="192"/>
      <c r="DT31" s="192"/>
      <c r="DU31" s="192"/>
      <c r="DV31" s="192"/>
      <c r="DW31" s="192"/>
      <c r="DX31" s="192"/>
      <c r="DY31" s="192"/>
      <c r="DZ31" s="192"/>
      <c r="EA31" s="192"/>
      <c r="EB31" s="192"/>
      <c r="EC31" s="192"/>
      <c r="ED31" s="192"/>
      <c r="EE31" s="192"/>
      <c r="EF31" s="192"/>
      <c r="EG31" s="192"/>
      <c r="EH31" s="192"/>
      <c r="EI31" s="192"/>
      <c r="EJ31" s="192"/>
      <c r="EK31" s="192"/>
      <c r="EL31" s="192"/>
      <c r="EM31" s="192"/>
      <c r="EN31" s="192"/>
      <c r="EO31" s="192"/>
      <c r="EP31" s="192"/>
      <c r="EQ31" s="192"/>
      <c r="ER31" s="192"/>
      <c r="ES31" s="192"/>
      <c r="ET31" s="192"/>
      <c r="EU31" s="192"/>
      <c r="EV31" s="192"/>
      <c r="EW31" s="192"/>
      <c r="EX31" s="192"/>
      <c r="EY31" s="192"/>
      <c r="EZ31" s="192"/>
      <c r="FA31" s="192"/>
      <c r="FB31" s="192"/>
      <c r="FC31" s="192"/>
      <c r="FD31" s="192"/>
      <c r="FE31" s="192"/>
      <c r="FF31" s="192"/>
      <c r="FG31" s="192"/>
      <c r="FH31" s="192"/>
      <c r="FI31" s="192"/>
    </row>
    <row r="32" spans="1:165" x14ac:dyDescent="0.2">
      <c r="A32" s="204"/>
      <c r="B32" s="204"/>
      <c r="C32" s="204"/>
      <c r="D32" s="204"/>
      <c r="E32" s="204"/>
      <c r="F32" s="204"/>
      <c r="G32" s="204"/>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c r="BK32" s="204"/>
      <c r="BL32" s="204"/>
      <c r="BM32" s="204"/>
      <c r="BN32" s="204"/>
      <c r="BO32" s="204"/>
      <c r="BP32" s="204"/>
      <c r="BQ32" s="204"/>
      <c r="BR32" s="204"/>
      <c r="BS32" s="204"/>
      <c r="BT32" s="204"/>
      <c r="BU32" s="204"/>
      <c r="BV32" s="204"/>
      <c r="BW32" s="204"/>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2"/>
      <c r="DG32" s="192"/>
      <c r="DH32" s="192"/>
      <c r="DI32" s="192"/>
      <c r="DJ32" s="192"/>
      <c r="DK32" s="192"/>
      <c r="DL32" s="192"/>
      <c r="DM32" s="192"/>
      <c r="DN32" s="192"/>
      <c r="DO32" s="192"/>
      <c r="DP32" s="192"/>
      <c r="DQ32" s="192"/>
      <c r="DR32" s="192"/>
      <c r="DS32" s="192"/>
      <c r="DT32" s="192"/>
      <c r="DU32" s="192"/>
      <c r="DV32" s="192"/>
      <c r="DW32" s="192"/>
      <c r="DX32" s="192"/>
      <c r="DY32" s="192"/>
      <c r="DZ32" s="192"/>
      <c r="EA32" s="192"/>
      <c r="EB32" s="192"/>
      <c r="EC32" s="192"/>
      <c r="ED32" s="192"/>
      <c r="EE32" s="192"/>
      <c r="EF32" s="192"/>
      <c r="EG32" s="192"/>
      <c r="EH32" s="192"/>
      <c r="EI32" s="192"/>
      <c r="EJ32" s="192"/>
      <c r="EK32" s="192"/>
      <c r="EL32" s="192"/>
      <c r="EM32" s="192"/>
      <c r="EN32" s="192"/>
      <c r="EO32" s="192"/>
      <c r="EP32" s="192"/>
      <c r="EQ32" s="192"/>
      <c r="ER32" s="192"/>
      <c r="ES32" s="192"/>
      <c r="ET32" s="192"/>
      <c r="EU32" s="192"/>
      <c r="EV32" s="192"/>
      <c r="EW32" s="192"/>
      <c r="EX32" s="192"/>
      <c r="EY32" s="192"/>
      <c r="EZ32" s="192"/>
      <c r="FA32" s="192"/>
      <c r="FB32" s="192"/>
      <c r="FC32" s="192"/>
      <c r="FD32" s="192"/>
      <c r="FE32" s="192"/>
      <c r="FF32" s="192"/>
      <c r="FG32" s="192"/>
      <c r="FH32" s="192"/>
      <c r="FI32" s="192"/>
    </row>
    <row r="33" spans="1:165" ht="19.5" customHeight="1" x14ac:dyDescent="0.2">
      <c r="A33" s="207" t="s">
        <v>208</v>
      </c>
      <c r="B33" s="208"/>
      <c r="C33" s="208"/>
      <c r="D33" s="208"/>
      <c r="E33" s="208"/>
      <c r="F33" s="208"/>
      <c r="G33" s="208"/>
      <c r="H33" s="208"/>
      <c r="I33" s="208"/>
      <c r="J33" s="208"/>
      <c r="K33" s="208"/>
      <c r="L33" s="208"/>
      <c r="M33" s="208"/>
      <c r="N33" s="208"/>
      <c r="O33" s="208"/>
      <c r="P33" s="208"/>
      <c r="Q33" s="208"/>
      <c r="R33" s="208"/>
      <c r="S33" s="208"/>
      <c r="T33" s="208"/>
      <c r="U33" s="208"/>
      <c r="V33" s="208"/>
      <c r="W33" s="208"/>
      <c r="X33" s="208"/>
      <c r="Y33" s="208"/>
      <c r="Z33" s="208"/>
      <c r="AA33" s="208"/>
      <c r="AB33" s="208"/>
      <c r="AC33" s="208"/>
      <c r="AD33" s="208"/>
      <c r="AE33" s="208"/>
      <c r="AF33" s="208"/>
      <c r="AG33" s="208"/>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c r="BI33" s="208"/>
      <c r="BJ33" s="208"/>
      <c r="BK33" s="208"/>
      <c r="BL33" s="208"/>
      <c r="BM33" s="208"/>
      <c r="BN33" s="208"/>
      <c r="BO33" s="208"/>
      <c r="BP33" s="208"/>
      <c r="BQ33" s="208"/>
      <c r="BR33" s="208"/>
      <c r="BS33" s="208"/>
      <c r="BT33" s="208"/>
      <c r="BU33" s="208"/>
      <c r="BV33" s="208"/>
      <c r="BW33" s="208"/>
      <c r="BX33" s="195" t="s">
        <v>209</v>
      </c>
      <c r="BY33" s="195"/>
      <c r="BZ33" s="195"/>
      <c r="CA33" s="195"/>
      <c r="CB33" s="195"/>
      <c r="CC33" s="195"/>
      <c r="CD33" s="195"/>
      <c r="CE33" s="195"/>
      <c r="CF33" s="195" t="s">
        <v>210</v>
      </c>
      <c r="CG33" s="195"/>
      <c r="CH33" s="195"/>
      <c r="CI33" s="195"/>
      <c r="CJ33" s="195"/>
      <c r="CK33" s="195"/>
      <c r="CL33" s="195"/>
      <c r="CM33" s="195"/>
      <c r="CN33" s="195"/>
      <c r="CO33" s="195"/>
      <c r="CP33" s="195"/>
      <c r="CQ33" s="195"/>
      <c r="CR33" s="195"/>
      <c r="CS33" s="195"/>
      <c r="CT33" s="195"/>
      <c r="CU33" s="195"/>
      <c r="CV33" s="195"/>
      <c r="CW33" s="195"/>
      <c r="CX33" s="195"/>
      <c r="CY33" s="195"/>
      <c r="CZ33" s="195"/>
      <c r="DA33" s="195"/>
      <c r="DB33" s="195"/>
      <c r="DC33" s="195"/>
      <c r="DD33" s="195"/>
      <c r="DE33" s="195"/>
      <c r="DF33" s="189">
        <f>DS33+DT33+DU33+DV33</f>
        <v>8955930</v>
      </c>
      <c r="DG33" s="190"/>
      <c r="DH33" s="190"/>
      <c r="DI33" s="190"/>
      <c r="DJ33" s="190"/>
      <c r="DK33" s="190"/>
      <c r="DL33" s="190"/>
      <c r="DM33" s="190"/>
      <c r="DN33" s="190"/>
      <c r="DO33" s="190"/>
      <c r="DP33" s="190"/>
      <c r="DQ33" s="190"/>
      <c r="DR33" s="191"/>
      <c r="DS33" s="71">
        <v>8955930</v>
      </c>
      <c r="DT33" s="71"/>
      <c r="DU33" s="71"/>
      <c r="DV33" s="71"/>
      <c r="DW33" s="192">
        <v>8955930</v>
      </c>
      <c r="DX33" s="192"/>
      <c r="DY33" s="192"/>
      <c r="DZ33" s="192"/>
      <c r="EA33" s="192"/>
      <c r="EB33" s="192"/>
      <c r="EC33" s="192"/>
      <c r="ED33" s="192"/>
      <c r="EE33" s="192"/>
      <c r="EF33" s="192"/>
      <c r="EG33" s="192"/>
      <c r="EH33" s="192"/>
      <c r="EI33" s="192"/>
      <c r="EJ33" s="192">
        <v>8955930</v>
      </c>
      <c r="EK33" s="192"/>
      <c r="EL33" s="192"/>
      <c r="EM33" s="192"/>
      <c r="EN33" s="192"/>
      <c r="EO33" s="192"/>
      <c r="EP33" s="192"/>
      <c r="EQ33" s="192"/>
      <c r="ER33" s="192"/>
      <c r="ES33" s="192"/>
      <c r="ET33" s="192"/>
      <c r="EU33" s="192"/>
      <c r="EV33" s="192"/>
      <c r="EW33" s="192"/>
      <c r="EX33" s="192"/>
      <c r="EY33" s="192"/>
      <c r="EZ33" s="192"/>
      <c r="FA33" s="192"/>
      <c r="FB33" s="192"/>
      <c r="FC33" s="192"/>
      <c r="FD33" s="192"/>
      <c r="FE33" s="192"/>
      <c r="FF33" s="192"/>
      <c r="FG33" s="192"/>
      <c r="FH33" s="192"/>
      <c r="FI33" s="192"/>
    </row>
    <row r="34" spans="1:165" ht="14.25" customHeight="1" x14ac:dyDescent="0.2">
      <c r="A34" s="193" t="s">
        <v>8</v>
      </c>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5" t="s">
        <v>211</v>
      </c>
      <c r="BY34" s="195"/>
      <c r="BZ34" s="195"/>
      <c r="CA34" s="195"/>
      <c r="CB34" s="195"/>
      <c r="CC34" s="195"/>
      <c r="CD34" s="195"/>
      <c r="CE34" s="195"/>
      <c r="CF34" s="195" t="s">
        <v>210</v>
      </c>
      <c r="CG34" s="195"/>
      <c r="CH34" s="195"/>
      <c r="CI34" s="195"/>
      <c r="CJ34" s="195"/>
      <c r="CK34" s="195"/>
      <c r="CL34" s="195"/>
      <c r="CM34" s="195"/>
      <c r="CN34" s="195"/>
      <c r="CO34" s="195"/>
      <c r="CP34" s="195"/>
      <c r="CQ34" s="195"/>
      <c r="CR34" s="195"/>
      <c r="CS34" s="195"/>
      <c r="CT34" s="195"/>
      <c r="CU34" s="195"/>
      <c r="CV34" s="195"/>
      <c r="CW34" s="195"/>
      <c r="CX34" s="195"/>
      <c r="CY34" s="195"/>
      <c r="CZ34" s="195"/>
      <c r="DA34" s="195"/>
      <c r="DB34" s="195"/>
      <c r="DC34" s="195"/>
      <c r="DD34" s="195"/>
      <c r="DE34" s="195"/>
      <c r="DF34" s="189">
        <f t="shared" ref="DF34:DF37" si="2">DS34+DT34+DU34+DV34</f>
        <v>0</v>
      </c>
      <c r="DG34" s="190"/>
      <c r="DH34" s="190"/>
      <c r="DI34" s="190"/>
      <c r="DJ34" s="190"/>
      <c r="DK34" s="190"/>
      <c r="DL34" s="190"/>
      <c r="DM34" s="190"/>
      <c r="DN34" s="190"/>
      <c r="DO34" s="190"/>
      <c r="DP34" s="190"/>
      <c r="DQ34" s="190"/>
      <c r="DR34" s="191"/>
      <c r="DS34" s="71"/>
      <c r="DT34" s="71"/>
      <c r="DU34" s="71"/>
      <c r="DV34" s="71"/>
      <c r="DW34" s="192"/>
      <c r="DX34" s="192"/>
      <c r="DY34" s="192"/>
      <c r="DZ34" s="192"/>
      <c r="EA34" s="192"/>
      <c r="EB34" s="192"/>
      <c r="EC34" s="192"/>
      <c r="ED34" s="192"/>
      <c r="EE34" s="192"/>
      <c r="EF34" s="192"/>
      <c r="EG34" s="192"/>
      <c r="EH34" s="192"/>
      <c r="EI34" s="192"/>
      <c r="EJ34" s="192"/>
      <c r="EK34" s="192"/>
      <c r="EL34" s="192"/>
      <c r="EM34" s="192"/>
      <c r="EN34" s="192"/>
      <c r="EO34" s="192"/>
      <c r="EP34" s="192"/>
      <c r="EQ34" s="192"/>
      <c r="ER34" s="192"/>
      <c r="ES34" s="192"/>
      <c r="ET34" s="192"/>
      <c r="EU34" s="192"/>
      <c r="EV34" s="192"/>
      <c r="EW34" s="192"/>
      <c r="EX34" s="192"/>
      <c r="EY34" s="192"/>
      <c r="EZ34" s="192"/>
      <c r="FA34" s="192"/>
      <c r="FB34" s="192"/>
      <c r="FC34" s="192"/>
      <c r="FD34" s="192"/>
      <c r="FE34" s="192"/>
      <c r="FF34" s="192"/>
      <c r="FG34" s="192"/>
      <c r="FH34" s="192"/>
      <c r="FI34" s="192"/>
    </row>
    <row r="35" spans="1:165" ht="21" customHeight="1" x14ac:dyDescent="0.2">
      <c r="A35" s="222"/>
      <c r="B35" s="223"/>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3"/>
      <c r="BW35" s="224"/>
      <c r="BX35" s="219" t="s">
        <v>212</v>
      </c>
      <c r="BY35" s="220"/>
      <c r="BZ35" s="220"/>
      <c r="CA35" s="220"/>
      <c r="CB35" s="220"/>
      <c r="CC35" s="220"/>
      <c r="CD35" s="220"/>
      <c r="CE35" s="221"/>
      <c r="CF35" s="219" t="s">
        <v>210</v>
      </c>
      <c r="CG35" s="220"/>
      <c r="CH35" s="220"/>
      <c r="CI35" s="220"/>
      <c r="CJ35" s="220"/>
      <c r="CK35" s="220"/>
      <c r="CL35" s="220"/>
      <c r="CM35" s="220"/>
      <c r="CN35" s="220"/>
      <c r="CO35" s="220"/>
      <c r="CP35" s="220"/>
      <c r="CQ35" s="220"/>
      <c r="CR35" s="221"/>
      <c r="CS35" s="219"/>
      <c r="CT35" s="220"/>
      <c r="CU35" s="220"/>
      <c r="CV35" s="220"/>
      <c r="CW35" s="220"/>
      <c r="CX35" s="220"/>
      <c r="CY35" s="220"/>
      <c r="CZ35" s="220"/>
      <c r="DA35" s="220"/>
      <c r="DB35" s="220"/>
      <c r="DC35" s="220"/>
      <c r="DD35" s="220"/>
      <c r="DE35" s="221"/>
      <c r="DF35" s="189">
        <f t="shared" si="2"/>
        <v>0</v>
      </c>
      <c r="DG35" s="190"/>
      <c r="DH35" s="190"/>
      <c r="DI35" s="190"/>
      <c r="DJ35" s="190"/>
      <c r="DK35" s="190"/>
      <c r="DL35" s="190"/>
      <c r="DM35" s="190"/>
      <c r="DN35" s="190"/>
      <c r="DO35" s="190"/>
      <c r="DP35" s="190"/>
      <c r="DQ35" s="190"/>
      <c r="DR35" s="191"/>
      <c r="DS35" s="71"/>
      <c r="DT35" s="71"/>
      <c r="DU35" s="71"/>
      <c r="DV35" s="71"/>
      <c r="DW35" s="189"/>
      <c r="DX35" s="190"/>
      <c r="DY35" s="190"/>
      <c r="DZ35" s="190"/>
      <c r="EA35" s="190"/>
      <c r="EB35" s="190"/>
      <c r="EC35" s="190"/>
      <c r="ED35" s="190"/>
      <c r="EE35" s="190"/>
      <c r="EF35" s="190"/>
      <c r="EG35" s="190"/>
      <c r="EH35" s="190"/>
      <c r="EI35" s="191"/>
      <c r="EJ35" s="189"/>
      <c r="EK35" s="190"/>
      <c r="EL35" s="190"/>
      <c r="EM35" s="190"/>
      <c r="EN35" s="190"/>
      <c r="EO35" s="190"/>
      <c r="EP35" s="190"/>
      <c r="EQ35" s="190"/>
      <c r="ER35" s="190"/>
      <c r="ES35" s="190"/>
      <c r="ET35" s="190"/>
      <c r="EU35" s="190"/>
      <c r="EV35" s="191"/>
      <c r="EW35" s="189"/>
      <c r="EX35" s="190"/>
      <c r="EY35" s="190"/>
      <c r="EZ35" s="190"/>
      <c r="FA35" s="190"/>
      <c r="FB35" s="190"/>
      <c r="FC35" s="190"/>
      <c r="FD35" s="190"/>
      <c r="FE35" s="190"/>
      <c r="FF35" s="190"/>
      <c r="FG35" s="190"/>
      <c r="FH35" s="190"/>
      <c r="FI35" s="191"/>
    </row>
    <row r="36" spans="1:165" ht="21.75" customHeight="1" x14ac:dyDescent="0.2">
      <c r="A36" s="216"/>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17"/>
      <c r="AX36" s="217"/>
      <c r="AY36" s="217"/>
      <c r="AZ36" s="217"/>
      <c r="BA36" s="217"/>
      <c r="BB36" s="217"/>
      <c r="BC36" s="217"/>
      <c r="BD36" s="217"/>
      <c r="BE36" s="217"/>
      <c r="BF36" s="217"/>
      <c r="BG36" s="217"/>
      <c r="BH36" s="217"/>
      <c r="BI36" s="217"/>
      <c r="BJ36" s="217"/>
      <c r="BK36" s="217"/>
      <c r="BL36" s="217"/>
      <c r="BM36" s="217"/>
      <c r="BN36" s="217"/>
      <c r="BO36" s="217"/>
      <c r="BP36" s="217"/>
      <c r="BQ36" s="217"/>
      <c r="BR36" s="217"/>
      <c r="BS36" s="217"/>
      <c r="BT36" s="217"/>
      <c r="BU36" s="217"/>
      <c r="BV36" s="217"/>
      <c r="BW36" s="218"/>
      <c r="BX36" s="219" t="s">
        <v>213</v>
      </c>
      <c r="BY36" s="220"/>
      <c r="BZ36" s="220"/>
      <c r="CA36" s="220"/>
      <c r="CB36" s="220"/>
      <c r="CC36" s="220"/>
      <c r="CD36" s="220"/>
      <c r="CE36" s="221"/>
      <c r="CF36" s="219" t="s">
        <v>210</v>
      </c>
      <c r="CG36" s="220"/>
      <c r="CH36" s="220"/>
      <c r="CI36" s="220"/>
      <c r="CJ36" s="220"/>
      <c r="CK36" s="220"/>
      <c r="CL36" s="220"/>
      <c r="CM36" s="220"/>
      <c r="CN36" s="220"/>
      <c r="CO36" s="220"/>
      <c r="CP36" s="220"/>
      <c r="CQ36" s="220"/>
      <c r="CR36" s="221"/>
      <c r="CS36" s="219"/>
      <c r="CT36" s="220"/>
      <c r="CU36" s="220"/>
      <c r="CV36" s="220"/>
      <c r="CW36" s="220"/>
      <c r="CX36" s="220"/>
      <c r="CY36" s="220"/>
      <c r="CZ36" s="220"/>
      <c r="DA36" s="220"/>
      <c r="DB36" s="220"/>
      <c r="DC36" s="220"/>
      <c r="DD36" s="220"/>
      <c r="DE36" s="221"/>
      <c r="DF36" s="189">
        <f t="shared" si="2"/>
        <v>0</v>
      </c>
      <c r="DG36" s="190"/>
      <c r="DH36" s="190"/>
      <c r="DI36" s="190"/>
      <c r="DJ36" s="190"/>
      <c r="DK36" s="190"/>
      <c r="DL36" s="190"/>
      <c r="DM36" s="190"/>
      <c r="DN36" s="190"/>
      <c r="DO36" s="190"/>
      <c r="DP36" s="190"/>
      <c r="DQ36" s="190"/>
      <c r="DR36" s="191"/>
      <c r="DS36" s="71"/>
      <c r="DT36" s="71"/>
      <c r="DU36" s="71"/>
      <c r="DV36" s="71"/>
      <c r="DW36" s="189"/>
      <c r="DX36" s="190"/>
      <c r="DY36" s="190"/>
      <c r="DZ36" s="190"/>
      <c r="EA36" s="190"/>
      <c r="EB36" s="190"/>
      <c r="EC36" s="190"/>
      <c r="ED36" s="190"/>
      <c r="EE36" s="190"/>
      <c r="EF36" s="190"/>
      <c r="EG36" s="190"/>
      <c r="EH36" s="190"/>
      <c r="EI36" s="191"/>
      <c r="EJ36" s="189"/>
      <c r="EK36" s="190"/>
      <c r="EL36" s="190"/>
      <c r="EM36" s="190"/>
      <c r="EN36" s="190"/>
      <c r="EO36" s="190"/>
      <c r="EP36" s="190"/>
      <c r="EQ36" s="190"/>
      <c r="ER36" s="190"/>
      <c r="ES36" s="190"/>
      <c r="ET36" s="190"/>
      <c r="EU36" s="190"/>
      <c r="EV36" s="191"/>
      <c r="EW36" s="189"/>
      <c r="EX36" s="190"/>
      <c r="EY36" s="190"/>
      <c r="EZ36" s="190"/>
      <c r="FA36" s="190"/>
      <c r="FB36" s="190"/>
      <c r="FC36" s="190"/>
      <c r="FD36" s="190"/>
      <c r="FE36" s="190"/>
      <c r="FF36" s="190"/>
      <c r="FG36" s="190"/>
      <c r="FH36" s="190"/>
      <c r="FI36" s="191"/>
    </row>
    <row r="37" spans="1:165" ht="18" customHeight="1" x14ac:dyDescent="0.2">
      <c r="A37" s="207" t="s">
        <v>214</v>
      </c>
      <c r="B37" s="208"/>
      <c r="C37" s="208"/>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195" t="s">
        <v>215</v>
      </c>
      <c r="BY37" s="195"/>
      <c r="BZ37" s="195"/>
      <c r="CA37" s="195"/>
      <c r="CB37" s="195"/>
      <c r="CC37" s="195"/>
      <c r="CD37" s="195"/>
      <c r="CE37" s="195"/>
      <c r="CF37" s="195" t="s">
        <v>216</v>
      </c>
      <c r="CG37" s="195"/>
      <c r="CH37" s="195"/>
      <c r="CI37" s="195"/>
      <c r="CJ37" s="195"/>
      <c r="CK37" s="195"/>
      <c r="CL37" s="195"/>
      <c r="CM37" s="195"/>
      <c r="CN37" s="195"/>
      <c r="CO37" s="195"/>
      <c r="CP37" s="195"/>
      <c r="CQ37" s="195"/>
      <c r="CR37" s="195"/>
      <c r="CS37" s="195"/>
      <c r="CT37" s="195"/>
      <c r="CU37" s="195"/>
      <c r="CV37" s="195"/>
      <c r="CW37" s="195"/>
      <c r="CX37" s="195"/>
      <c r="CY37" s="195"/>
      <c r="CZ37" s="195"/>
      <c r="DA37" s="195"/>
      <c r="DB37" s="195"/>
      <c r="DC37" s="195"/>
      <c r="DD37" s="195"/>
      <c r="DE37" s="195"/>
      <c r="DF37" s="189">
        <f t="shared" si="2"/>
        <v>0</v>
      </c>
      <c r="DG37" s="190"/>
      <c r="DH37" s="190"/>
      <c r="DI37" s="190"/>
      <c r="DJ37" s="190"/>
      <c r="DK37" s="190"/>
      <c r="DL37" s="190"/>
      <c r="DM37" s="190"/>
      <c r="DN37" s="190"/>
      <c r="DO37" s="190"/>
      <c r="DP37" s="190"/>
      <c r="DQ37" s="190"/>
      <c r="DR37" s="191"/>
      <c r="DS37" s="71"/>
      <c r="DT37" s="71"/>
      <c r="DU37" s="71"/>
      <c r="DV37" s="71"/>
      <c r="DW37" s="192"/>
      <c r="DX37" s="192"/>
      <c r="DY37" s="192"/>
      <c r="DZ37" s="192"/>
      <c r="EA37" s="192"/>
      <c r="EB37" s="192"/>
      <c r="EC37" s="192"/>
      <c r="ED37" s="192"/>
      <c r="EE37" s="192"/>
      <c r="EF37" s="192"/>
      <c r="EG37" s="192"/>
      <c r="EH37" s="192"/>
      <c r="EI37" s="192"/>
      <c r="EJ37" s="192"/>
      <c r="EK37" s="192"/>
      <c r="EL37" s="192"/>
      <c r="EM37" s="192"/>
      <c r="EN37" s="192"/>
      <c r="EO37" s="192"/>
      <c r="EP37" s="192"/>
      <c r="EQ37" s="192"/>
      <c r="ER37" s="192"/>
      <c r="ES37" s="192"/>
      <c r="ET37" s="192"/>
      <c r="EU37" s="192"/>
      <c r="EV37" s="192"/>
      <c r="EW37" s="192"/>
      <c r="EX37" s="192"/>
      <c r="EY37" s="192"/>
      <c r="EZ37" s="192"/>
      <c r="FA37" s="192"/>
      <c r="FB37" s="192"/>
      <c r="FC37" s="192"/>
      <c r="FD37" s="192"/>
      <c r="FE37" s="192"/>
      <c r="FF37" s="192"/>
      <c r="FG37" s="192"/>
      <c r="FH37" s="192"/>
      <c r="FI37" s="192"/>
    </row>
    <row r="38" spans="1:165" ht="18" customHeight="1" x14ac:dyDescent="0.2">
      <c r="A38" s="204" t="s">
        <v>8</v>
      </c>
      <c r="B38" s="204"/>
      <c r="C38" s="204"/>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195" t="s">
        <v>217</v>
      </c>
      <c r="BY38" s="195"/>
      <c r="BZ38" s="195"/>
      <c r="CA38" s="195"/>
      <c r="CB38" s="195"/>
      <c r="CC38" s="195"/>
      <c r="CD38" s="195"/>
      <c r="CE38" s="195"/>
      <c r="CF38" s="195" t="s">
        <v>216</v>
      </c>
      <c r="CG38" s="195"/>
      <c r="CH38" s="195"/>
      <c r="CI38" s="195"/>
      <c r="CJ38" s="195"/>
      <c r="CK38" s="195"/>
      <c r="CL38" s="195"/>
      <c r="CM38" s="195"/>
      <c r="CN38" s="195"/>
      <c r="CO38" s="195"/>
      <c r="CP38" s="195"/>
      <c r="CQ38" s="195"/>
      <c r="CR38" s="195"/>
      <c r="CS38" s="195"/>
      <c r="CT38" s="195"/>
      <c r="CU38" s="195"/>
      <c r="CV38" s="195"/>
      <c r="CW38" s="195"/>
      <c r="CX38" s="195"/>
      <c r="CY38" s="195"/>
      <c r="CZ38" s="195"/>
      <c r="DA38" s="195"/>
      <c r="DB38" s="195"/>
      <c r="DC38" s="195"/>
      <c r="DD38" s="195"/>
      <c r="DE38" s="195"/>
      <c r="DF38" s="192">
        <f>DS38+DT38+DU38+DV38</f>
        <v>0</v>
      </c>
      <c r="DG38" s="192"/>
      <c r="DH38" s="192"/>
      <c r="DI38" s="192"/>
      <c r="DJ38" s="192"/>
      <c r="DK38" s="192"/>
      <c r="DL38" s="192"/>
      <c r="DM38" s="192"/>
      <c r="DN38" s="192"/>
      <c r="DO38" s="192"/>
      <c r="DP38" s="192"/>
      <c r="DQ38" s="192"/>
      <c r="DR38" s="192"/>
      <c r="DS38" s="192"/>
      <c r="DT38" s="192"/>
      <c r="DU38" s="192"/>
      <c r="DV38" s="192"/>
      <c r="DW38" s="192"/>
      <c r="DX38" s="192"/>
      <c r="DY38" s="192"/>
      <c r="DZ38" s="192"/>
      <c r="EA38" s="192"/>
      <c r="EB38" s="192"/>
      <c r="EC38" s="192"/>
      <c r="ED38" s="192"/>
      <c r="EE38" s="192"/>
      <c r="EF38" s="192"/>
      <c r="EG38" s="192"/>
      <c r="EH38" s="192"/>
      <c r="EI38" s="192"/>
      <c r="EJ38" s="192"/>
      <c r="EK38" s="192"/>
      <c r="EL38" s="192"/>
      <c r="EM38" s="192"/>
      <c r="EN38" s="192"/>
      <c r="EO38" s="192"/>
      <c r="EP38" s="192"/>
      <c r="EQ38" s="192"/>
      <c r="ER38" s="192"/>
      <c r="ES38" s="192"/>
      <c r="ET38" s="192"/>
      <c r="EU38" s="192"/>
      <c r="EV38" s="192"/>
      <c r="EW38" s="192"/>
      <c r="EX38" s="192"/>
      <c r="EY38" s="192"/>
      <c r="EZ38" s="192"/>
      <c r="FA38" s="192"/>
      <c r="FB38" s="192"/>
      <c r="FC38" s="192"/>
      <c r="FD38" s="192"/>
      <c r="FE38" s="192"/>
      <c r="FF38" s="192"/>
      <c r="FG38" s="192"/>
      <c r="FH38" s="192"/>
      <c r="FI38" s="192"/>
    </row>
    <row r="39" spans="1:165" x14ac:dyDescent="0.2">
      <c r="A39" s="204"/>
      <c r="B39" s="204"/>
      <c r="C39" s="204"/>
      <c r="D39" s="204"/>
      <c r="E39" s="204"/>
      <c r="F39" s="204"/>
      <c r="G39" s="204"/>
      <c r="H39" s="204"/>
      <c r="I39" s="204"/>
      <c r="J39" s="204"/>
      <c r="K39" s="204"/>
      <c r="L39" s="204"/>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c r="AT39" s="204"/>
      <c r="AU39" s="204"/>
      <c r="AV39" s="204"/>
      <c r="AW39" s="204"/>
      <c r="AX39" s="204"/>
      <c r="AY39" s="204"/>
      <c r="AZ39" s="204"/>
      <c r="BA39" s="204"/>
      <c r="BB39" s="204"/>
      <c r="BC39" s="204"/>
      <c r="BD39" s="204"/>
      <c r="BE39" s="204"/>
      <c r="BF39" s="204"/>
      <c r="BG39" s="204"/>
      <c r="BH39" s="204"/>
      <c r="BI39" s="204"/>
      <c r="BJ39" s="204"/>
      <c r="BK39" s="204"/>
      <c r="BL39" s="204"/>
      <c r="BM39" s="204"/>
      <c r="BN39" s="204"/>
      <c r="BO39" s="204"/>
      <c r="BP39" s="204"/>
      <c r="BQ39" s="204"/>
      <c r="BR39" s="204"/>
      <c r="BS39" s="204"/>
      <c r="BT39" s="204"/>
      <c r="BU39" s="204"/>
      <c r="BV39" s="204"/>
      <c r="BW39" s="204"/>
      <c r="BX39" s="195"/>
      <c r="BY39" s="195"/>
      <c r="BZ39" s="195"/>
      <c r="CA39" s="195"/>
      <c r="CB39" s="195"/>
      <c r="CC39" s="195"/>
      <c r="CD39" s="195"/>
      <c r="CE39" s="195"/>
      <c r="CF39" s="195"/>
      <c r="CG39" s="195"/>
      <c r="CH39" s="195"/>
      <c r="CI39" s="195"/>
      <c r="CJ39" s="195"/>
      <c r="CK39" s="195"/>
      <c r="CL39" s="195"/>
      <c r="CM39" s="195"/>
      <c r="CN39" s="195"/>
      <c r="CO39" s="195"/>
      <c r="CP39" s="195"/>
      <c r="CQ39" s="195"/>
      <c r="CR39" s="195"/>
      <c r="CS39" s="195"/>
      <c r="CT39" s="195"/>
      <c r="CU39" s="195"/>
      <c r="CV39" s="195"/>
      <c r="CW39" s="195"/>
      <c r="CX39" s="195"/>
      <c r="CY39" s="195"/>
      <c r="CZ39" s="195"/>
      <c r="DA39" s="195"/>
      <c r="DB39" s="195"/>
      <c r="DC39" s="195"/>
      <c r="DD39" s="195"/>
      <c r="DE39" s="195"/>
      <c r="DF39" s="192"/>
      <c r="DG39" s="192"/>
      <c r="DH39" s="192"/>
      <c r="DI39" s="192"/>
      <c r="DJ39" s="192"/>
      <c r="DK39" s="192"/>
      <c r="DL39" s="192"/>
      <c r="DM39" s="192"/>
      <c r="DN39" s="192"/>
      <c r="DO39" s="192"/>
      <c r="DP39" s="192"/>
      <c r="DQ39" s="192"/>
      <c r="DR39" s="192"/>
      <c r="DS39" s="192"/>
      <c r="DT39" s="192"/>
      <c r="DU39" s="192"/>
      <c r="DV39" s="192"/>
      <c r="DW39" s="192"/>
      <c r="DX39" s="192"/>
      <c r="DY39" s="192"/>
      <c r="DZ39" s="192"/>
      <c r="EA39" s="192"/>
      <c r="EB39" s="192"/>
      <c r="EC39" s="192"/>
      <c r="ED39" s="192"/>
      <c r="EE39" s="192"/>
      <c r="EF39" s="192"/>
      <c r="EG39" s="192"/>
      <c r="EH39" s="192"/>
      <c r="EI39" s="192"/>
      <c r="EJ39" s="192"/>
      <c r="EK39" s="192"/>
      <c r="EL39" s="192"/>
      <c r="EM39" s="192"/>
      <c r="EN39" s="192"/>
      <c r="EO39" s="192"/>
      <c r="EP39" s="192"/>
      <c r="EQ39" s="192"/>
      <c r="ER39" s="192"/>
      <c r="ES39" s="192"/>
      <c r="ET39" s="192"/>
      <c r="EU39" s="192"/>
      <c r="EV39" s="192"/>
      <c r="EW39" s="192"/>
      <c r="EX39" s="192"/>
      <c r="EY39" s="192"/>
      <c r="EZ39" s="192"/>
      <c r="FA39" s="192"/>
      <c r="FB39" s="192"/>
      <c r="FC39" s="192"/>
      <c r="FD39" s="192"/>
      <c r="FE39" s="192"/>
      <c r="FF39" s="192"/>
      <c r="FG39" s="192"/>
      <c r="FH39" s="192"/>
      <c r="FI39" s="192"/>
    </row>
    <row r="40" spans="1:165" ht="22.5" customHeight="1" x14ac:dyDescent="0.2">
      <c r="A40" s="207" t="s">
        <v>218</v>
      </c>
      <c r="B40" s="208"/>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c r="BK40" s="208"/>
      <c r="BL40" s="208"/>
      <c r="BM40" s="208"/>
      <c r="BN40" s="208"/>
      <c r="BO40" s="208"/>
      <c r="BP40" s="208"/>
      <c r="BQ40" s="208"/>
      <c r="BR40" s="208"/>
      <c r="BS40" s="208"/>
      <c r="BT40" s="208"/>
      <c r="BU40" s="208"/>
      <c r="BV40" s="208"/>
      <c r="BW40" s="208"/>
      <c r="BX40" s="195" t="s">
        <v>219</v>
      </c>
      <c r="BY40" s="195"/>
      <c r="BZ40" s="195"/>
      <c r="CA40" s="195"/>
      <c r="CB40" s="195"/>
      <c r="CC40" s="195"/>
      <c r="CD40" s="195"/>
      <c r="CE40" s="195"/>
      <c r="CF40" s="195" t="s">
        <v>220</v>
      </c>
      <c r="CG40" s="195"/>
      <c r="CH40" s="195"/>
      <c r="CI40" s="195"/>
      <c r="CJ40" s="195"/>
      <c r="CK40" s="195"/>
      <c r="CL40" s="195"/>
      <c r="CM40" s="195"/>
      <c r="CN40" s="195"/>
      <c r="CO40" s="195"/>
      <c r="CP40" s="195"/>
      <c r="CQ40" s="195"/>
      <c r="CR40" s="195"/>
      <c r="CS40" s="195"/>
      <c r="CT40" s="195"/>
      <c r="CU40" s="195"/>
      <c r="CV40" s="195"/>
      <c r="CW40" s="195"/>
      <c r="CX40" s="195"/>
      <c r="CY40" s="195"/>
      <c r="CZ40" s="195"/>
      <c r="DA40" s="195"/>
      <c r="DB40" s="195"/>
      <c r="DC40" s="195"/>
      <c r="DD40" s="195"/>
      <c r="DE40" s="195"/>
      <c r="DF40" s="189">
        <f t="shared" ref="DF40" si="3">DS40+DT40+DU40+DV40</f>
        <v>0</v>
      </c>
      <c r="DG40" s="190"/>
      <c r="DH40" s="190"/>
      <c r="DI40" s="190"/>
      <c r="DJ40" s="190"/>
      <c r="DK40" s="190"/>
      <c r="DL40" s="190"/>
      <c r="DM40" s="190"/>
      <c r="DN40" s="190"/>
      <c r="DO40" s="190"/>
      <c r="DP40" s="190"/>
      <c r="DQ40" s="190"/>
      <c r="DR40" s="191"/>
      <c r="DS40" s="71"/>
      <c r="DT40" s="71"/>
      <c r="DU40" s="71"/>
      <c r="DV40" s="71"/>
      <c r="DW40" s="192"/>
      <c r="DX40" s="192"/>
      <c r="DY40" s="192"/>
      <c r="DZ40" s="192"/>
      <c r="EA40" s="192"/>
      <c r="EB40" s="192"/>
      <c r="EC40" s="192"/>
      <c r="ED40" s="192"/>
      <c r="EE40" s="192"/>
      <c r="EF40" s="192"/>
      <c r="EG40" s="192"/>
      <c r="EH40" s="192"/>
      <c r="EI40" s="192"/>
      <c r="EJ40" s="192"/>
      <c r="EK40" s="192"/>
      <c r="EL40" s="192"/>
      <c r="EM40" s="192"/>
      <c r="EN40" s="192"/>
      <c r="EO40" s="192"/>
      <c r="EP40" s="192"/>
      <c r="EQ40" s="192"/>
      <c r="ER40" s="192"/>
      <c r="ES40" s="192"/>
      <c r="ET40" s="192"/>
      <c r="EU40" s="192"/>
      <c r="EV40" s="192"/>
      <c r="EW40" s="192"/>
      <c r="EX40" s="192"/>
      <c r="EY40" s="192"/>
      <c r="EZ40" s="192"/>
      <c r="FA40" s="192"/>
      <c r="FB40" s="192"/>
      <c r="FC40" s="192"/>
      <c r="FD40" s="192"/>
      <c r="FE40" s="192"/>
      <c r="FF40" s="192"/>
      <c r="FG40" s="192"/>
      <c r="FH40" s="192"/>
      <c r="FI40" s="192"/>
    </row>
    <row r="41" spans="1:165" x14ac:dyDescent="0.2">
      <c r="A41" s="194" t="s">
        <v>8</v>
      </c>
      <c r="B41" s="194"/>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5" t="s">
        <v>441</v>
      </c>
      <c r="BY41" s="195"/>
      <c r="BZ41" s="195"/>
      <c r="CA41" s="195"/>
      <c r="CB41" s="195"/>
      <c r="CC41" s="195"/>
      <c r="CD41" s="195"/>
      <c r="CE41" s="195"/>
      <c r="CF41" s="195" t="s">
        <v>220</v>
      </c>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2">
        <f>DS41+DT41+DU41+DV41</f>
        <v>0</v>
      </c>
      <c r="DG41" s="192"/>
      <c r="DH41" s="192"/>
      <c r="DI41" s="192"/>
      <c r="DJ41" s="192"/>
      <c r="DK41" s="192"/>
      <c r="DL41" s="192"/>
      <c r="DM41" s="192"/>
      <c r="DN41" s="192"/>
      <c r="DO41" s="192"/>
      <c r="DP41" s="192"/>
      <c r="DQ41" s="192"/>
      <c r="DR41" s="192"/>
      <c r="DS41" s="192"/>
      <c r="DT41" s="192"/>
      <c r="DU41" s="192"/>
      <c r="DV41" s="192"/>
      <c r="DW41" s="192"/>
      <c r="DX41" s="192"/>
      <c r="DY41" s="192"/>
      <c r="DZ41" s="192"/>
      <c r="EA41" s="192"/>
      <c r="EB41" s="192"/>
      <c r="EC41" s="192"/>
      <c r="ED41" s="192"/>
      <c r="EE41" s="192"/>
      <c r="EF41" s="192"/>
      <c r="EG41" s="192"/>
      <c r="EH41" s="192"/>
      <c r="EI41" s="192"/>
      <c r="EJ41" s="192"/>
      <c r="EK41" s="192"/>
      <c r="EL41" s="192"/>
      <c r="EM41" s="192"/>
      <c r="EN41" s="192"/>
      <c r="EO41" s="192"/>
      <c r="EP41" s="192"/>
      <c r="EQ41" s="192"/>
      <c r="ER41" s="192"/>
      <c r="ES41" s="192"/>
      <c r="ET41" s="192"/>
      <c r="EU41" s="192"/>
      <c r="EV41" s="192"/>
      <c r="EW41" s="192"/>
      <c r="EX41" s="192"/>
      <c r="EY41" s="192"/>
      <c r="EZ41" s="192"/>
      <c r="FA41" s="192"/>
      <c r="FB41" s="192"/>
      <c r="FC41" s="192"/>
      <c r="FD41" s="192"/>
      <c r="FE41" s="192"/>
      <c r="FF41" s="192"/>
      <c r="FG41" s="192"/>
      <c r="FH41" s="192"/>
      <c r="FI41" s="192"/>
    </row>
    <row r="42" spans="1:165" x14ac:dyDescent="0.2">
      <c r="A42" s="194" t="s">
        <v>225</v>
      </c>
      <c r="B42" s="194"/>
      <c r="C42" s="194"/>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5"/>
      <c r="BY42" s="195"/>
      <c r="BZ42" s="195"/>
      <c r="CA42" s="195"/>
      <c r="CB42" s="195"/>
      <c r="CC42" s="195"/>
      <c r="CD42" s="195"/>
      <c r="CE42" s="195"/>
      <c r="CF42" s="195"/>
      <c r="CG42" s="195"/>
      <c r="CH42" s="195"/>
      <c r="CI42" s="195"/>
      <c r="CJ42" s="195"/>
      <c r="CK42" s="195"/>
      <c r="CL42" s="195"/>
      <c r="CM42" s="195"/>
      <c r="CN42" s="195"/>
      <c r="CO42" s="195"/>
      <c r="CP42" s="195"/>
      <c r="CQ42" s="195"/>
      <c r="CR42" s="195"/>
      <c r="CS42" s="195"/>
      <c r="CT42" s="195"/>
      <c r="CU42" s="195"/>
      <c r="CV42" s="195"/>
      <c r="CW42" s="195"/>
      <c r="CX42" s="195"/>
      <c r="CY42" s="195"/>
      <c r="CZ42" s="195"/>
      <c r="DA42" s="195"/>
      <c r="DB42" s="195"/>
      <c r="DC42" s="195"/>
      <c r="DD42" s="195"/>
      <c r="DE42" s="195"/>
      <c r="DF42" s="192"/>
      <c r="DG42" s="192"/>
      <c r="DH42" s="192"/>
      <c r="DI42" s="192"/>
      <c r="DJ42" s="192"/>
      <c r="DK42" s="192"/>
      <c r="DL42" s="192"/>
      <c r="DM42" s="192"/>
      <c r="DN42" s="192"/>
      <c r="DO42" s="192"/>
      <c r="DP42" s="192"/>
      <c r="DQ42" s="192"/>
      <c r="DR42" s="192"/>
      <c r="DS42" s="192"/>
      <c r="DT42" s="192"/>
      <c r="DU42" s="192"/>
      <c r="DV42" s="192"/>
      <c r="DW42" s="192"/>
      <c r="DX42" s="192"/>
      <c r="DY42" s="192"/>
      <c r="DZ42" s="192"/>
      <c r="EA42" s="192"/>
      <c r="EB42" s="192"/>
      <c r="EC42" s="192"/>
      <c r="ED42" s="192"/>
      <c r="EE42" s="192"/>
      <c r="EF42" s="192"/>
      <c r="EG42" s="192"/>
      <c r="EH42" s="192"/>
      <c r="EI42" s="192"/>
      <c r="EJ42" s="192"/>
      <c r="EK42" s="192"/>
      <c r="EL42" s="192"/>
      <c r="EM42" s="192"/>
      <c r="EN42" s="192"/>
      <c r="EO42" s="192"/>
      <c r="EP42" s="192"/>
      <c r="EQ42" s="192"/>
      <c r="ER42" s="192"/>
      <c r="ES42" s="192"/>
      <c r="ET42" s="192"/>
      <c r="EU42" s="192"/>
      <c r="EV42" s="192"/>
      <c r="EW42" s="192"/>
      <c r="EX42" s="192"/>
      <c r="EY42" s="192"/>
      <c r="EZ42" s="192"/>
      <c r="FA42" s="192"/>
      <c r="FB42" s="192"/>
      <c r="FC42" s="192"/>
      <c r="FD42" s="192"/>
      <c r="FE42" s="192"/>
      <c r="FF42" s="192"/>
      <c r="FG42" s="192"/>
      <c r="FH42" s="192"/>
      <c r="FI42" s="192"/>
    </row>
    <row r="43" spans="1:165" s="73" customFormat="1" ht="14.25" customHeight="1" x14ac:dyDescent="0.2">
      <c r="A43" s="193" t="s">
        <v>96</v>
      </c>
      <c r="B43" s="194"/>
      <c r="C43" s="194"/>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c r="BK43" s="194"/>
      <c r="BL43" s="194"/>
      <c r="BM43" s="194"/>
      <c r="BN43" s="194"/>
      <c r="BO43" s="194"/>
      <c r="BP43" s="194"/>
      <c r="BQ43" s="194"/>
      <c r="BR43" s="194"/>
      <c r="BS43" s="194"/>
      <c r="BT43" s="194"/>
      <c r="BU43" s="194"/>
      <c r="BV43" s="194"/>
      <c r="BW43" s="194"/>
      <c r="BX43" s="195" t="s">
        <v>442</v>
      </c>
      <c r="BY43" s="195"/>
      <c r="BZ43" s="195"/>
      <c r="CA43" s="195"/>
      <c r="CB43" s="195"/>
      <c r="CC43" s="195"/>
      <c r="CD43" s="195"/>
      <c r="CE43" s="195"/>
      <c r="CF43" s="195" t="s">
        <v>220</v>
      </c>
      <c r="CG43" s="195"/>
      <c r="CH43" s="195"/>
      <c r="CI43" s="195"/>
      <c r="CJ43" s="195"/>
      <c r="CK43" s="195"/>
      <c r="CL43" s="195"/>
      <c r="CM43" s="195"/>
      <c r="CN43" s="195"/>
      <c r="CO43" s="195"/>
      <c r="CP43" s="195"/>
      <c r="CQ43" s="195"/>
      <c r="CR43" s="195"/>
      <c r="CS43" s="195"/>
      <c r="CT43" s="195"/>
      <c r="CU43" s="195"/>
      <c r="CV43" s="195"/>
      <c r="CW43" s="195"/>
      <c r="CX43" s="195"/>
      <c r="CY43" s="195"/>
      <c r="CZ43" s="195"/>
      <c r="DA43" s="195"/>
      <c r="DB43" s="195"/>
      <c r="DC43" s="195"/>
      <c r="DD43" s="195"/>
      <c r="DE43" s="195"/>
      <c r="DF43" s="189">
        <f t="shared" ref="DF43:DF44" si="4">DS43+DT43+DU43+DV43</f>
        <v>0</v>
      </c>
      <c r="DG43" s="190"/>
      <c r="DH43" s="190"/>
      <c r="DI43" s="190"/>
      <c r="DJ43" s="190"/>
      <c r="DK43" s="190"/>
      <c r="DL43" s="190"/>
      <c r="DM43" s="190"/>
      <c r="DN43" s="190"/>
      <c r="DO43" s="190"/>
      <c r="DP43" s="190"/>
      <c r="DQ43" s="190"/>
      <c r="DR43" s="191"/>
      <c r="DS43" s="71"/>
      <c r="DT43" s="71"/>
      <c r="DU43" s="71"/>
      <c r="DV43" s="71"/>
      <c r="DW43" s="192"/>
      <c r="DX43" s="192"/>
      <c r="DY43" s="192"/>
      <c r="DZ43" s="192"/>
      <c r="EA43" s="192"/>
      <c r="EB43" s="192"/>
      <c r="EC43" s="192"/>
      <c r="ED43" s="192"/>
      <c r="EE43" s="192"/>
      <c r="EF43" s="192"/>
      <c r="EG43" s="192"/>
      <c r="EH43" s="192"/>
      <c r="EI43" s="192"/>
      <c r="EJ43" s="192"/>
      <c r="EK43" s="192"/>
      <c r="EL43" s="192"/>
      <c r="EM43" s="192"/>
      <c r="EN43" s="192"/>
      <c r="EO43" s="192"/>
      <c r="EP43" s="192"/>
      <c r="EQ43" s="192"/>
      <c r="ER43" s="192"/>
      <c r="ES43" s="192"/>
      <c r="ET43" s="192"/>
      <c r="EU43" s="192"/>
      <c r="EV43" s="192"/>
      <c r="EW43" s="192"/>
      <c r="EX43" s="192"/>
      <c r="EY43" s="192"/>
      <c r="EZ43" s="192"/>
      <c r="FA43" s="192"/>
      <c r="FB43" s="192"/>
      <c r="FC43" s="192"/>
      <c r="FD43" s="192"/>
      <c r="FE43" s="192"/>
      <c r="FF43" s="192"/>
      <c r="FG43" s="192"/>
      <c r="FH43" s="192"/>
      <c r="FI43" s="192"/>
    </row>
    <row r="44" spans="1:165" ht="24.75" customHeight="1" x14ac:dyDescent="0.2">
      <c r="A44" s="207" t="s">
        <v>221</v>
      </c>
      <c r="B44" s="208"/>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195" t="s">
        <v>222</v>
      </c>
      <c r="BY44" s="195"/>
      <c r="BZ44" s="195"/>
      <c r="CA44" s="195"/>
      <c r="CB44" s="195"/>
      <c r="CC44" s="195"/>
      <c r="CD44" s="195"/>
      <c r="CE44" s="195"/>
      <c r="CF44" s="195" t="s">
        <v>223</v>
      </c>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89">
        <f t="shared" si="4"/>
        <v>396900</v>
      </c>
      <c r="DG44" s="190"/>
      <c r="DH44" s="190"/>
      <c r="DI44" s="190"/>
      <c r="DJ44" s="190"/>
      <c r="DK44" s="190"/>
      <c r="DL44" s="190"/>
      <c r="DM44" s="190"/>
      <c r="DN44" s="190"/>
      <c r="DO44" s="190"/>
      <c r="DP44" s="190"/>
      <c r="DQ44" s="190"/>
      <c r="DR44" s="191"/>
      <c r="DS44" s="71"/>
      <c r="DT44" s="71"/>
      <c r="DU44" s="71">
        <f>DU45+DU47</f>
        <v>396900</v>
      </c>
      <c r="DV44" s="71">
        <f>DV45+DV47</f>
        <v>0</v>
      </c>
      <c r="DW44" s="192">
        <f>DW45+DW47</f>
        <v>636000</v>
      </c>
      <c r="DX44" s="192"/>
      <c r="DY44" s="192"/>
      <c r="DZ44" s="192"/>
      <c r="EA44" s="192"/>
      <c r="EB44" s="192"/>
      <c r="EC44" s="192"/>
      <c r="ED44" s="192"/>
      <c r="EE44" s="192"/>
      <c r="EF44" s="192"/>
      <c r="EG44" s="192"/>
      <c r="EH44" s="192"/>
      <c r="EI44" s="192"/>
      <c r="EJ44" s="192">
        <f>EJ45+EJ47</f>
        <v>36000</v>
      </c>
      <c r="EK44" s="192"/>
      <c r="EL44" s="192"/>
      <c r="EM44" s="192"/>
      <c r="EN44" s="192"/>
      <c r="EO44" s="192"/>
      <c r="EP44" s="192"/>
      <c r="EQ44" s="192"/>
      <c r="ER44" s="192"/>
      <c r="ES44" s="192"/>
      <c r="ET44" s="192"/>
      <c r="EU44" s="192"/>
      <c r="EV44" s="192"/>
      <c r="EW44" s="192"/>
      <c r="EX44" s="192"/>
      <c r="EY44" s="192"/>
      <c r="EZ44" s="192"/>
      <c r="FA44" s="192"/>
      <c r="FB44" s="192"/>
      <c r="FC44" s="192"/>
      <c r="FD44" s="192"/>
      <c r="FE44" s="192"/>
      <c r="FF44" s="192"/>
      <c r="FG44" s="192"/>
      <c r="FH44" s="192"/>
      <c r="FI44" s="192"/>
    </row>
    <row r="45" spans="1:165" ht="18.75" customHeight="1" x14ac:dyDescent="0.2">
      <c r="A45" s="194" t="s">
        <v>8</v>
      </c>
      <c r="B45" s="194"/>
      <c r="C45" s="194"/>
      <c r="D45" s="194"/>
      <c r="E45" s="194"/>
      <c r="F45" s="194"/>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4"/>
      <c r="BC45" s="194"/>
      <c r="BD45" s="194"/>
      <c r="BE45" s="194"/>
      <c r="BF45" s="194"/>
      <c r="BG45" s="194"/>
      <c r="BH45" s="194"/>
      <c r="BI45" s="194"/>
      <c r="BJ45" s="194"/>
      <c r="BK45" s="194"/>
      <c r="BL45" s="194"/>
      <c r="BM45" s="194"/>
      <c r="BN45" s="194"/>
      <c r="BO45" s="194"/>
      <c r="BP45" s="194"/>
      <c r="BQ45" s="194"/>
      <c r="BR45" s="194"/>
      <c r="BS45" s="194"/>
      <c r="BT45" s="194"/>
      <c r="BU45" s="194"/>
      <c r="BV45" s="194"/>
      <c r="BW45" s="194"/>
      <c r="BX45" s="195" t="s">
        <v>224</v>
      </c>
      <c r="BY45" s="195"/>
      <c r="BZ45" s="195"/>
      <c r="CA45" s="195"/>
      <c r="CB45" s="195"/>
      <c r="CC45" s="195"/>
      <c r="CD45" s="195"/>
      <c r="CE45" s="195"/>
      <c r="CF45" s="195" t="s">
        <v>223</v>
      </c>
      <c r="CG45" s="195"/>
      <c r="CH45" s="195"/>
      <c r="CI45" s="195"/>
      <c r="CJ45" s="195"/>
      <c r="CK45" s="195"/>
      <c r="CL45" s="195"/>
      <c r="CM45" s="195"/>
      <c r="CN45" s="195"/>
      <c r="CO45" s="195"/>
      <c r="CP45" s="195"/>
      <c r="CQ45" s="195"/>
      <c r="CR45" s="195"/>
      <c r="CS45" s="195"/>
      <c r="CT45" s="195"/>
      <c r="CU45" s="195"/>
      <c r="CV45" s="195"/>
      <c r="CW45" s="195"/>
      <c r="CX45" s="195"/>
      <c r="CY45" s="195"/>
      <c r="CZ45" s="195"/>
      <c r="DA45" s="195"/>
      <c r="DB45" s="195"/>
      <c r="DC45" s="195"/>
      <c r="DD45" s="195"/>
      <c r="DE45" s="195"/>
      <c r="DF45" s="192">
        <f>DS45+DT45+DU45+DV45</f>
        <v>396900</v>
      </c>
      <c r="DG45" s="192"/>
      <c r="DH45" s="192"/>
      <c r="DI45" s="192"/>
      <c r="DJ45" s="192"/>
      <c r="DK45" s="192"/>
      <c r="DL45" s="192"/>
      <c r="DM45" s="192"/>
      <c r="DN45" s="192"/>
      <c r="DO45" s="192"/>
      <c r="DP45" s="192"/>
      <c r="DQ45" s="192"/>
      <c r="DR45" s="192"/>
      <c r="DS45" s="192"/>
      <c r="DT45" s="192"/>
      <c r="DU45" s="192">
        <v>396900</v>
      </c>
      <c r="DV45" s="192"/>
      <c r="DW45" s="192">
        <v>636000</v>
      </c>
      <c r="DX45" s="192"/>
      <c r="DY45" s="192"/>
      <c r="DZ45" s="192"/>
      <c r="EA45" s="192"/>
      <c r="EB45" s="192"/>
      <c r="EC45" s="192"/>
      <c r="ED45" s="192"/>
      <c r="EE45" s="192"/>
      <c r="EF45" s="192"/>
      <c r="EG45" s="192"/>
      <c r="EH45" s="192"/>
      <c r="EI45" s="192"/>
      <c r="EJ45" s="192">
        <v>36000</v>
      </c>
      <c r="EK45" s="192"/>
      <c r="EL45" s="192"/>
      <c r="EM45" s="192"/>
      <c r="EN45" s="192"/>
      <c r="EO45" s="192"/>
      <c r="EP45" s="192"/>
      <c r="EQ45" s="192"/>
      <c r="ER45" s="192"/>
      <c r="ES45" s="192"/>
      <c r="ET45" s="192"/>
      <c r="EU45" s="192"/>
      <c r="EV45" s="192"/>
      <c r="EW45" s="192"/>
      <c r="EX45" s="192"/>
      <c r="EY45" s="192"/>
      <c r="EZ45" s="192"/>
      <c r="FA45" s="192"/>
      <c r="FB45" s="192"/>
      <c r="FC45" s="192"/>
      <c r="FD45" s="192"/>
      <c r="FE45" s="192"/>
      <c r="FF45" s="192"/>
      <c r="FG45" s="192"/>
      <c r="FH45" s="192"/>
      <c r="FI45" s="192"/>
    </row>
    <row r="46" spans="1:165" ht="24" customHeight="1" x14ac:dyDescent="0.2">
      <c r="A46" s="194" t="s">
        <v>225</v>
      </c>
      <c r="B46" s="194"/>
      <c r="C46" s="194"/>
      <c r="D46" s="194"/>
      <c r="E46" s="194"/>
      <c r="F46" s="194"/>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5"/>
      <c r="BY46" s="195"/>
      <c r="BZ46" s="195"/>
      <c r="CA46" s="195"/>
      <c r="CB46" s="195"/>
      <c r="CC46" s="195"/>
      <c r="CD46" s="195"/>
      <c r="CE46" s="195"/>
      <c r="CF46" s="195"/>
      <c r="CG46" s="195"/>
      <c r="CH46" s="195"/>
      <c r="CI46" s="195"/>
      <c r="CJ46" s="195"/>
      <c r="CK46" s="195"/>
      <c r="CL46" s="195"/>
      <c r="CM46" s="195"/>
      <c r="CN46" s="195"/>
      <c r="CO46" s="195"/>
      <c r="CP46" s="195"/>
      <c r="CQ46" s="195"/>
      <c r="CR46" s="195"/>
      <c r="CS46" s="195"/>
      <c r="CT46" s="195"/>
      <c r="CU46" s="195"/>
      <c r="CV46" s="195"/>
      <c r="CW46" s="195"/>
      <c r="CX46" s="195"/>
      <c r="CY46" s="195"/>
      <c r="CZ46" s="195"/>
      <c r="DA46" s="195"/>
      <c r="DB46" s="195"/>
      <c r="DC46" s="195"/>
      <c r="DD46" s="195"/>
      <c r="DE46" s="195"/>
      <c r="DF46" s="192"/>
      <c r="DG46" s="192"/>
      <c r="DH46" s="192"/>
      <c r="DI46" s="192"/>
      <c r="DJ46" s="192"/>
      <c r="DK46" s="192"/>
      <c r="DL46" s="192"/>
      <c r="DM46" s="192"/>
      <c r="DN46" s="192"/>
      <c r="DO46" s="192"/>
      <c r="DP46" s="192"/>
      <c r="DQ46" s="192"/>
      <c r="DR46" s="192"/>
      <c r="DS46" s="192"/>
      <c r="DT46" s="192"/>
      <c r="DU46" s="192"/>
      <c r="DV46" s="192"/>
      <c r="DW46" s="192"/>
      <c r="DX46" s="192"/>
      <c r="DY46" s="192"/>
      <c r="DZ46" s="192"/>
      <c r="EA46" s="192"/>
      <c r="EB46" s="192"/>
      <c r="EC46" s="192"/>
      <c r="ED46" s="192"/>
      <c r="EE46" s="192"/>
      <c r="EF46" s="192"/>
      <c r="EG46" s="192"/>
      <c r="EH46" s="192"/>
      <c r="EI46" s="192"/>
      <c r="EJ46" s="192"/>
      <c r="EK46" s="192"/>
      <c r="EL46" s="192"/>
      <c r="EM46" s="192"/>
      <c r="EN46" s="192"/>
      <c r="EO46" s="192"/>
      <c r="EP46" s="192"/>
      <c r="EQ46" s="192"/>
      <c r="ER46" s="192"/>
      <c r="ES46" s="192"/>
      <c r="ET46" s="192"/>
      <c r="EU46" s="192"/>
      <c r="EV46" s="192"/>
      <c r="EW46" s="192"/>
      <c r="EX46" s="192"/>
      <c r="EY46" s="192"/>
      <c r="EZ46" s="192"/>
      <c r="FA46" s="192"/>
      <c r="FB46" s="192"/>
      <c r="FC46" s="192"/>
      <c r="FD46" s="192"/>
      <c r="FE46" s="192"/>
      <c r="FF46" s="192"/>
      <c r="FG46" s="192"/>
      <c r="FH46" s="192"/>
      <c r="FI46" s="192"/>
    </row>
    <row r="47" spans="1:165" ht="21" customHeight="1" x14ac:dyDescent="0.2">
      <c r="A47" s="193" t="s">
        <v>96</v>
      </c>
      <c r="B47" s="194"/>
      <c r="C47" s="194"/>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94"/>
      <c r="BD47" s="194"/>
      <c r="BE47" s="194"/>
      <c r="BF47" s="194"/>
      <c r="BG47" s="194"/>
      <c r="BH47" s="194"/>
      <c r="BI47" s="194"/>
      <c r="BJ47" s="194"/>
      <c r="BK47" s="194"/>
      <c r="BL47" s="194"/>
      <c r="BM47" s="194"/>
      <c r="BN47" s="194"/>
      <c r="BO47" s="194"/>
      <c r="BP47" s="194"/>
      <c r="BQ47" s="194"/>
      <c r="BR47" s="194"/>
      <c r="BS47" s="194"/>
      <c r="BT47" s="194"/>
      <c r="BU47" s="194"/>
      <c r="BV47" s="194"/>
      <c r="BW47" s="194"/>
      <c r="BX47" s="195" t="s">
        <v>226</v>
      </c>
      <c r="BY47" s="195"/>
      <c r="BZ47" s="195"/>
      <c r="CA47" s="195"/>
      <c r="CB47" s="195"/>
      <c r="CC47" s="195"/>
      <c r="CD47" s="195"/>
      <c r="CE47" s="195"/>
      <c r="CF47" s="195" t="s">
        <v>223</v>
      </c>
      <c r="CG47" s="195"/>
      <c r="CH47" s="195"/>
      <c r="CI47" s="195"/>
      <c r="CJ47" s="195"/>
      <c r="CK47" s="195"/>
      <c r="CL47" s="195"/>
      <c r="CM47" s="195"/>
      <c r="CN47" s="195"/>
      <c r="CO47" s="195"/>
      <c r="CP47" s="195"/>
      <c r="CQ47" s="195"/>
      <c r="CR47" s="195"/>
      <c r="CS47" s="195"/>
      <c r="CT47" s="195"/>
      <c r="CU47" s="195"/>
      <c r="CV47" s="195"/>
      <c r="CW47" s="195"/>
      <c r="CX47" s="195"/>
      <c r="CY47" s="195"/>
      <c r="CZ47" s="195"/>
      <c r="DA47" s="195"/>
      <c r="DB47" s="195"/>
      <c r="DC47" s="195"/>
      <c r="DD47" s="195"/>
      <c r="DE47" s="195"/>
      <c r="DF47" s="189">
        <f t="shared" ref="DF47:DF49" si="5">DS47+DT47+DU47+DV47</f>
        <v>0</v>
      </c>
      <c r="DG47" s="190"/>
      <c r="DH47" s="190"/>
      <c r="DI47" s="190"/>
      <c r="DJ47" s="190"/>
      <c r="DK47" s="190"/>
      <c r="DL47" s="190"/>
      <c r="DM47" s="190"/>
      <c r="DN47" s="190"/>
      <c r="DO47" s="190"/>
      <c r="DP47" s="190"/>
      <c r="DQ47" s="190"/>
      <c r="DR47" s="191"/>
      <c r="DS47" s="71"/>
      <c r="DT47" s="71"/>
      <c r="DU47" s="71"/>
      <c r="DV47" s="71"/>
      <c r="DW47" s="192"/>
      <c r="DX47" s="192"/>
      <c r="DY47" s="192"/>
      <c r="DZ47" s="192"/>
      <c r="EA47" s="192"/>
      <c r="EB47" s="192"/>
      <c r="EC47" s="192"/>
      <c r="ED47" s="192"/>
      <c r="EE47" s="192"/>
      <c r="EF47" s="192"/>
      <c r="EG47" s="192"/>
      <c r="EH47" s="192"/>
      <c r="EI47" s="192"/>
      <c r="EJ47" s="192"/>
      <c r="EK47" s="192"/>
      <c r="EL47" s="192"/>
      <c r="EM47" s="192"/>
      <c r="EN47" s="192"/>
      <c r="EO47" s="192"/>
      <c r="EP47" s="192"/>
      <c r="EQ47" s="192"/>
      <c r="ER47" s="192"/>
      <c r="ES47" s="192"/>
      <c r="ET47" s="192"/>
      <c r="EU47" s="192"/>
      <c r="EV47" s="192"/>
      <c r="EW47" s="192"/>
      <c r="EX47" s="192"/>
      <c r="EY47" s="192"/>
      <c r="EZ47" s="192"/>
      <c r="FA47" s="192"/>
      <c r="FB47" s="192"/>
      <c r="FC47" s="192"/>
      <c r="FD47" s="192"/>
      <c r="FE47" s="192"/>
      <c r="FF47" s="192"/>
      <c r="FG47" s="192"/>
      <c r="FH47" s="192"/>
      <c r="FI47" s="192"/>
    </row>
    <row r="48" spans="1:165" ht="17.25" customHeight="1" x14ac:dyDescent="0.2">
      <c r="A48" s="193"/>
      <c r="B48" s="194"/>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94"/>
      <c r="BD48" s="194"/>
      <c r="BE48" s="194"/>
      <c r="BF48" s="194"/>
      <c r="BG48" s="194"/>
      <c r="BH48" s="194"/>
      <c r="BI48" s="194"/>
      <c r="BJ48" s="194"/>
      <c r="BK48" s="194"/>
      <c r="BL48" s="194"/>
      <c r="BM48" s="194"/>
      <c r="BN48" s="194"/>
      <c r="BO48" s="194"/>
      <c r="BP48" s="194"/>
      <c r="BQ48" s="194"/>
      <c r="BR48" s="194"/>
      <c r="BS48" s="194"/>
      <c r="BT48" s="194"/>
      <c r="BU48" s="194"/>
      <c r="BV48" s="194"/>
      <c r="BW48" s="194"/>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89">
        <f t="shared" si="5"/>
        <v>0</v>
      </c>
      <c r="DG48" s="190"/>
      <c r="DH48" s="190"/>
      <c r="DI48" s="190"/>
      <c r="DJ48" s="190"/>
      <c r="DK48" s="190"/>
      <c r="DL48" s="190"/>
      <c r="DM48" s="190"/>
      <c r="DN48" s="190"/>
      <c r="DO48" s="190"/>
      <c r="DP48" s="190"/>
      <c r="DQ48" s="190"/>
      <c r="DR48" s="191"/>
      <c r="DS48" s="71"/>
      <c r="DT48" s="71"/>
      <c r="DU48" s="71"/>
      <c r="DV48" s="71"/>
      <c r="DW48" s="192"/>
      <c r="DX48" s="192"/>
      <c r="DY48" s="192"/>
      <c r="DZ48" s="192"/>
      <c r="EA48" s="192"/>
      <c r="EB48" s="192"/>
      <c r="EC48" s="192"/>
      <c r="ED48" s="192"/>
      <c r="EE48" s="192"/>
      <c r="EF48" s="192"/>
      <c r="EG48" s="192"/>
      <c r="EH48" s="192"/>
      <c r="EI48" s="192"/>
      <c r="EJ48" s="192"/>
      <c r="EK48" s="192"/>
      <c r="EL48" s="192"/>
      <c r="EM48" s="192"/>
      <c r="EN48" s="192"/>
      <c r="EO48" s="192"/>
      <c r="EP48" s="192"/>
      <c r="EQ48" s="192"/>
      <c r="ER48" s="192"/>
      <c r="ES48" s="192"/>
      <c r="ET48" s="192"/>
      <c r="EU48" s="192"/>
      <c r="EV48" s="192"/>
      <c r="EW48" s="192"/>
      <c r="EX48" s="192"/>
      <c r="EY48" s="192"/>
      <c r="EZ48" s="192"/>
      <c r="FA48" s="192"/>
      <c r="FB48" s="192"/>
      <c r="FC48" s="192"/>
      <c r="FD48" s="192"/>
      <c r="FE48" s="192"/>
      <c r="FF48" s="192"/>
      <c r="FG48" s="192"/>
      <c r="FH48" s="192"/>
      <c r="FI48" s="192"/>
    </row>
    <row r="49" spans="1:165" ht="19.5" customHeight="1" x14ac:dyDescent="0.2">
      <c r="A49" s="207" t="s">
        <v>227</v>
      </c>
      <c r="B49" s="208"/>
      <c r="C49" s="208"/>
      <c r="D49" s="208"/>
      <c r="E49" s="208"/>
      <c r="F49" s="208"/>
      <c r="G49" s="208"/>
      <c r="H49" s="208"/>
      <c r="I49" s="208"/>
      <c r="J49" s="208"/>
      <c r="K49" s="208"/>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8"/>
      <c r="BQ49" s="208"/>
      <c r="BR49" s="208"/>
      <c r="BS49" s="208"/>
      <c r="BT49" s="208"/>
      <c r="BU49" s="208"/>
      <c r="BV49" s="208"/>
      <c r="BW49" s="208"/>
      <c r="BX49" s="195" t="s">
        <v>228</v>
      </c>
      <c r="BY49" s="195"/>
      <c r="BZ49" s="195"/>
      <c r="CA49" s="195"/>
      <c r="CB49" s="195"/>
      <c r="CC49" s="195"/>
      <c r="CD49" s="195"/>
      <c r="CE49" s="195"/>
      <c r="CF49" s="195"/>
      <c r="CG49" s="195"/>
      <c r="CH49" s="195"/>
      <c r="CI49" s="195"/>
      <c r="CJ49" s="195"/>
      <c r="CK49" s="195"/>
      <c r="CL49" s="195"/>
      <c r="CM49" s="195"/>
      <c r="CN49" s="195"/>
      <c r="CO49" s="195"/>
      <c r="CP49" s="195"/>
      <c r="CQ49" s="195"/>
      <c r="CR49" s="195"/>
      <c r="CS49" s="195"/>
      <c r="CT49" s="195"/>
      <c r="CU49" s="195"/>
      <c r="CV49" s="195"/>
      <c r="CW49" s="195"/>
      <c r="CX49" s="195"/>
      <c r="CY49" s="195"/>
      <c r="CZ49" s="195"/>
      <c r="DA49" s="195"/>
      <c r="DB49" s="195"/>
      <c r="DC49" s="195"/>
      <c r="DD49" s="195"/>
      <c r="DE49" s="195"/>
      <c r="DF49" s="189">
        <f t="shared" si="5"/>
        <v>0</v>
      </c>
      <c r="DG49" s="190"/>
      <c r="DH49" s="190"/>
      <c r="DI49" s="190"/>
      <c r="DJ49" s="190"/>
      <c r="DK49" s="190"/>
      <c r="DL49" s="190"/>
      <c r="DM49" s="190"/>
      <c r="DN49" s="190"/>
      <c r="DO49" s="190"/>
      <c r="DP49" s="190"/>
      <c r="DQ49" s="190"/>
      <c r="DR49" s="191"/>
      <c r="DS49" s="71"/>
      <c r="DT49" s="71"/>
      <c r="DU49" s="71"/>
      <c r="DV49" s="71"/>
      <c r="DW49" s="192"/>
      <c r="DX49" s="192"/>
      <c r="DY49" s="192"/>
      <c r="DZ49" s="192"/>
      <c r="EA49" s="192"/>
      <c r="EB49" s="192"/>
      <c r="EC49" s="192"/>
      <c r="ED49" s="192"/>
      <c r="EE49" s="192"/>
      <c r="EF49" s="192"/>
      <c r="EG49" s="192"/>
      <c r="EH49" s="192"/>
      <c r="EI49" s="192"/>
      <c r="EJ49" s="192"/>
      <c r="EK49" s="192"/>
      <c r="EL49" s="192"/>
      <c r="EM49" s="192"/>
      <c r="EN49" s="192"/>
      <c r="EO49" s="192"/>
      <c r="EP49" s="192"/>
      <c r="EQ49" s="192"/>
      <c r="ER49" s="192"/>
      <c r="ES49" s="192"/>
      <c r="ET49" s="192"/>
      <c r="EU49" s="192"/>
      <c r="EV49" s="192"/>
      <c r="EW49" s="192"/>
      <c r="EX49" s="192"/>
      <c r="EY49" s="192"/>
      <c r="EZ49" s="192"/>
      <c r="FA49" s="192"/>
      <c r="FB49" s="192"/>
      <c r="FC49" s="192"/>
      <c r="FD49" s="192"/>
      <c r="FE49" s="192"/>
      <c r="FF49" s="192"/>
      <c r="FG49" s="192"/>
      <c r="FH49" s="192"/>
      <c r="FI49" s="192"/>
    </row>
    <row r="50" spans="1:165" ht="17.25" customHeight="1" x14ac:dyDescent="0.2">
      <c r="A50" s="194" t="s">
        <v>8</v>
      </c>
      <c r="B50" s="194"/>
      <c r="C50" s="194"/>
      <c r="D50" s="194"/>
      <c r="E50" s="194"/>
      <c r="F50" s="194"/>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4"/>
      <c r="BV50" s="194"/>
      <c r="BW50" s="194"/>
      <c r="BX50" s="195"/>
      <c r="BY50" s="195"/>
      <c r="BZ50" s="195"/>
      <c r="CA50" s="195"/>
      <c r="CB50" s="195"/>
      <c r="CC50" s="195"/>
      <c r="CD50" s="195"/>
      <c r="CE50" s="195"/>
      <c r="CF50" s="195"/>
      <c r="CG50" s="195"/>
      <c r="CH50" s="195"/>
      <c r="CI50" s="195"/>
      <c r="CJ50" s="195"/>
      <c r="CK50" s="195"/>
      <c r="CL50" s="195"/>
      <c r="CM50" s="195"/>
      <c r="CN50" s="195"/>
      <c r="CO50" s="195"/>
      <c r="CP50" s="195"/>
      <c r="CQ50" s="195"/>
      <c r="CR50" s="195"/>
      <c r="CS50" s="195"/>
      <c r="CT50" s="195"/>
      <c r="CU50" s="195"/>
      <c r="CV50" s="195"/>
      <c r="CW50" s="195"/>
      <c r="CX50" s="195"/>
      <c r="CY50" s="195"/>
      <c r="CZ50" s="195"/>
      <c r="DA50" s="195"/>
      <c r="DB50" s="195"/>
      <c r="DC50" s="195"/>
      <c r="DD50" s="195"/>
      <c r="DE50" s="195"/>
      <c r="DF50" s="192">
        <f>DS50+DT50+DU50+DV50</f>
        <v>0</v>
      </c>
      <c r="DG50" s="192"/>
      <c r="DH50" s="192"/>
      <c r="DI50" s="192"/>
      <c r="DJ50" s="192"/>
      <c r="DK50" s="192"/>
      <c r="DL50" s="192"/>
      <c r="DM50" s="192"/>
      <c r="DN50" s="192"/>
      <c r="DO50" s="192"/>
      <c r="DP50" s="192"/>
      <c r="DQ50" s="192"/>
      <c r="DR50" s="192"/>
      <c r="DS50" s="192"/>
      <c r="DT50" s="192"/>
      <c r="DU50" s="192"/>
      <c r="DV50" s="192"/>
      <c r="DW50" s="192"/>
      <c r="DX50" s="192"/>
      <c r="DY50" s="192"/>
      <c r="DZ50" s="192"/>
      <c r="EA50" s="192"/>
      <c r="EB50" s="192"/>
      <c r="EC50" s="192"/>
      <c r="ED50" s="192"/>
      <c r="EE50" s="192"/>
      <c r="EF50" s="192"/>
      <c r="EG50" s="192"/>
      <c r="EH50" s="192"/>
      <c r="EI50" s="192"/>
      <c r="EJ50" s="192"/>
      <c r="EK50" s="192"/>
      <c r="EL50" s="192"/>
      <c r="EM50" s="192"/>
      <c r="EN50" s="192"/>
      <c r="EO50" s="192"/>
      <c r="EP50" s="192"/>
      <c r="EQ50" s="192"/>
      <c r="ER50" s="192"/>
      <c r="ES50" s="192"/>
      <c r="ET50" s="192"/>
      <c r="EU50" s="192"/>
      <c r="EV50" s="192"/>
      <c r="EW50" s="192"/>
      <c r="EX50" s="192"/>
      <c r="EY50" s="192"/>
      <c r="EZ50" s="192"/>
      <c r="FA50" s="192"/>
      <c r="FB50" s="192"/>
      <c r="FC50" s="192"/>
      <c r="FD50" s="192"/>
      <c r="FE50" s="192"/>
      <c r="FF50" s="192"/>
      <c r="FG50" s="192"/>
      <c r="FH50" s="192"/>
      <c r="FI50" s="192"/>
    </row>
    <row r="51" spans="1:165" x14ac:dyDescent="0.2">
      <c r="A51" s="194"/>
      <c r="B51" s="194"/>
      <c r="C51" s="194"/>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4"/>
      <c r="BV51" s="194"/>
      <c r="BW51" s="194"/>
      <c r="BX51" s="195"/>
      <c r="BY51" s="195"/>
      <c r="BZ51" s="195"/>
      <c r="CA51" s="195"/>
      <c r="CB51" s="195"/>
      <c r="CC51" s="195"/>
      <c r="CD51" s="195"/>
      <c r="CE51" s="195"/>
      <c r="CF51" s="195"/>
      <c r="CG51" s="195"/>
      <c r="CH51" s="195"/>
      <c r="CI51" s="195"/>
      <c r="CJ51" s="195"/>
      <c r="CK51" s="195"/>
      <c r="CL51" s="195"/>
      <c r="CM51" s="195"/>
      <c r="CN51" s="195"/>
      <c r="CO51" s="195"/>
      <c r="CP51" s="195"/>
      <c r="CQ51" s="195"/>
      <c r="CR51" s="195"/>
      <c r="CS51" s="195"/>
      <c r="CT51" s="195"/>
      <c r="CU51" s="195"/>
      <c r="CV51" s="195"/>
      <c r="CW51" s="195"/>
      <c r="CX51" s="195"/>
      <c r="CY51" s="195"/>
      <c r="CZ51" s="195"/>
      <c r="DA51" s="195"/>
      <c r="DB51" s="195"/>
      <c r="DC51" s="195"/>
      <c r="DD51" s="195"/>
      <c r="DE51" s="195"/>
      <c r="DF51" s="192"/>
      <c r="DG51" s="192"/>
      <c r="DH51" s="192"/>
      <c r="DI51" s="192"/>
      <c r="DJ51" s="192"/>
      <c r="DK51" s="192"/>
      <c r="DL51" s="192"/>
      <c r="DM51" s="192"/>
      <c r="DN51" s="192"/>
      <c r="DO51" s="192"/>
      <c r="DP51" s="192"/>
      <c r="DQ51" s="192"/>
      <c r="DR51" s="192"/>
      <c r="DS51" s="192"/>
      <c r="DT51" s="192"/>
      <c r="DU51" s="192"/>
      <c r="DV51" s="192"/>
      <c r="DW51" s="192"/>
      <c r="DX51" s="192"/>
      <c r="DY51" s="192"/>
      <c r="DZ51" s="192"/>
      <c r="EA51" s="192"/>
      <c r="EB51" s="192"/>
      <c r="EC51" s="192"/>
      <c r="ED51" s="192"/>
      <c r="EE51" s="192"/>
      <c r="EF51" s="192"/>
      <c r="EG51" s="192"/>
      <c r="EH51" s="192"/>
      <c r="EI51" s="192"/>
      <c r="EJ51" s="192"/>
      <c r="EK51" s="192"/>
      <c r="EL51" s="192"/>
      <c r="EM51" s="192"/>
      <c r="EN51" s="192"/>
      <c r="EO51" s="192"/>
      <c r="EP51" s="192"/>
      <c r="EQ51" s="192"/>
      <c r="ER51" s="192"/>
      <c r="ES51" s="192"/>
      <c r="ET51" s="192"/>
      <c r="EU51" s="192"/>
      <c r="EV51" s="192"/>
      <c r="EW51" s="192"/>
      <c r="EX51" s="192"/>
      <c r="EY51" s="192"/>
      <c r="EZ51" s="192"/>
      <c r="FA51" s="192"/>
      <c r="FB51" s="192"/>
      <c r="FC51" s="192"/>
      <c r="FD51" s="192"/>
      <c r="FE51" s="192"/>
      <c r="FF51" s="192"/>
      <c r="FG51" s="192"/>
      <c r="FH51" s="192"/>
      <c r="FI51" s="192"/>
    </row>
    <row r="52" spans="1:165" x14ac:dyDescent="0.2">
      <c r="A52" s="193"/>
      <c r="B52" s="194"/>
      <c r="C52" s="194"/>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4"/>
      <c r="BV52" s="194"/>
      <c r="BW52" s="194"/>
      <c r="BX52" s="195"/>
      <c r="BY52" s="195"/>
      <c r="BZ52" s="195"/>
      <c r="CA52" s="195"/>
      <c r="CB52" s="195"/>
      <c r="CC52" s="195"/>
      <c r="CD52" s="195"/>
      <c r="CE52" s="195"/>
      <c r="CF52" s="195"/>
      <c r="CG52" s="195"/>
      <c r="CH52" s="195"/>
      <c r="CI52" s="195"/>
      <c r="CJ52" s="195"/>
      <c r="CK52" s="195"/>
      <c r="CL52" s="195"/>
      <c r="CM52" s="195"/>
      <c r="CN52" s="195"/>
      <c r="CO52" s="195"/>
      <c r="CP52" s="195"/>
      <c r="CQ52" s="195"/>
      <c r="CR52" s="195"/>
      <c r="CS52" s="195"/>
      <c r="CT52" s="195"/>
      <c r="CU52" s="195"/>
      <c r="CV52" s="195"/>
      <c r="CW52" s="195"/>
      <c r="CX52" s="195"/>
      <c r="CY52" s="195"/>
      <c r="CZ52" s="195"/>
      <c r="DA52" s="195"/>
      <c r="DB52" s="195"/>
      <c r="DC52" s="195"/>
      <c r="DD52" s="195"/>
      <c r="DE52" s="195"/>
      <c r="DF52" s="189">
        <f t="shared" ref="DF52:DF100" si="6">DS52+DT52+DU52+DV52</f>
        <v>0</v>
      </c>
      <c r="DG52" s="190"/>
      <c r="DH52" s="190"/>
      <c r="DI52" s="190"/>
      <c r="DJ52" s="190"/>
      <c r="DK52" s="190"/>
      <c r="DL52" s="190"/>
      <c r="DM52" s="190"/>
      <c r="DN52" s="190"/>
      <c r="DO52" s="190"/>
      <c r="DP52" s="190"/>
      <c r="DQ52" s="190"/>
      <c r="DR52" s="191"/>
      <c r="DS52" s="71"/>
      <c r="DT52" s="71"/>
      <c r="DU52" s="71"/>
      <c r="DV52" s="71"/>
      <c r="DW52" s="192"/>
      <c r="DX52" s="192"/>
      <c r="DY52" s="192"/>
      <c r="DZ52" s="192"/>
      <c r="EA52" s="192"/>
      <c r="EB52" s="192"/>
      <c r="EC52" s="192"/>
      <c r="ED52" s="192"/>
      <c r="EE52" s="192"/>
      <c r="EF52" s="192"/>
      <c r="EG52" s="192"/>
      <c r="EH52" s="192"/>
      <c r="EI52" s="192"/>
      <c r="EJ52" s="192"/>
      <c r="EK52" s="192"/>
      <c r="EL52" s="192"/>
      <c r="EM52" s="192"/>
      <c r="EN52" s="192"/>
      <c r="EO52" s="192"/>
      <c r="EP52" s="192"/>
      <c r="EQ52" s="192"/>
      <c r="ER52" s="192"/>
      <c r="ES52" s="192"/>
      <c r="ET52" s="192"/>
      <c r="EU52" s="192"/>
      <c r="EV52" s="192"/>
      <c r="EW52" s="192"/>
      <c r="EX52" s="192"/>
      <c r="EY52" s="192"/>
      <c r="EZ52" s="192"/>
      <c r="FA52" s="192"/>
      <c r="FB52" s="192"/>
      <c r="FC52" s="192"/>
      <c r="FD52" s="192"/>
      <c r="FE52" s="192"/>
      <c r="FF52" s="192"/>
      <c r="FG52" s="192"/>
      <c r="FH52" s="192"/>
      <c r="FI52" s="192"/>
    </row>
    <row r="53" spans="1:165" ht="24" customHeight="1" x14ac:dyDescent="0.2">
      <c r="A53" s="207" t="s">
        <v>229</v>
      </c>
      <c r="B53" s="208"/>
      <c r="C53" s="208"/>
      <c r="D53" s="208"/>
      <c r="E53" s="208"/>
      <c r="F53" s="208"/>
      <c r="G53" s="208"/>
      <c r="H53" s="208"/>
      <c r="I53" s="208"/>
      <c r="J53" s="208"/>
      <c r="K53" s="208"/>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c r="BI53" s="208"/>
      <c r="BJ53" s="208"/>
      <c r="BK53" s="208"/>
      <c r="BL53" s="208"/>
      <c r="BM53" s="208"/>
      <c r="BN53" s="208"/>
      <c r="BO53" s="208"/>
      <c r="BP53" s="208"/>
      <c r="BQ53" s="208"/>
      <c r="BR53" s="208"/>
      <c r="BS53" s="208"/>
      <c r="BT53" s="208"/>
      <c r="BU53" s="208"/>
      <c r="BV53" s="208"/>
      <c r="BW53" s="208"/>
      <c r="BX53" s="195" t="s">
        <v>230</v>
      </c>
      <c r="BY53" s="195"/>
      <c r="BZ53" s="195"/>
      <c r="CA53" s="195"/>
      <c r="CB53" s="195"/>
      <c r="CC53" s="195"/>
      <c r="CD53" s="195"/>
      <c r="CE53" s="195"/>
      <c r="CF53" s="195" t="s">
        <v>14</v>
      </c>
      <c r="CG53" s="195"/>
      <c r="CH53" s="195"/>
      <c r="CI53" s="195"/>
      <c r="CJ53" s="195"/>
      <c r="CK53" s="195"/>
      <c r="CL53" s="195"/>
      <c r="CM53" s="195"/>
      <c r="CN53" s="195"/>
      <c r="CO53" s="195"/>
      <c r="CP53" s="195"/>
      <c r="CQ53" s="195"/>
      <c r="CR53" s="195"/>
      <c r="CS53" s="195"/>
      <c r="CT53" s="195"/>
      <c r="CU53" s="195"/>
      <c r="CV53" s="195"/>
      <c r="CW53" s="195"/>
      <c r="CX53" s="195"/>
      <c r="CY53" s="195"/>
      <c r="CZ53" s="195"/>
      <c r="DA53" s="195"/>
      <c r="DB53" s="195"/>
      <c r="DC53" s="195"/>
      <c r="DD53" s="195"/>
      <c r="DE53" s="195"/>
      <c r="DF53" s="189">
        <f t="shared" si="6"/>
        <v>0</v>
      </c>
      <c r="DG53" s="190"/>
      <c r="DH53" s="190"/>
      <c r="DI53" s="190"/>
      <c r="DJ53" s="190"/>
      <c r="DK53" s="190"/>
      <c r="DL53" s="190"/>
      <c r="DM53" s="190"/>
      <c r="DN53" s="190"/>
      <c r="DO53" s="190"/>
      <c r="DP53" s="190"/>
      <c r="DQ53" s="190"/>
      <c r="DR53" s="191"/>
      <c r="DS53" s="71"/>
      <c r="DT53" s="71"/>
      <c r="DU53" s="71"/>
      <c r="DV53" s="71"/>
      <c r="DW53" s="192"/>
      <c r="DX53" s="192"/>
      <c r="DY53" s="192"/>
      <c r="DZ53" s="192"/>
      <c r="EA53" s="192"/>
      <c r="EB53" s="192"/>
      <c r="EC53" s="192"/>
      <c r="ED53" s="192"/>
      <c r="EE53" s="192"/>
      <c r="EF53" s="192"/>
      <c r="EG53" s="192"/>
      <c r="EH53" s="192"/>
      <c r="EI53" s="192"/>
      <c r="EJ53" s="192"/>
      <c r="EK53" s="192"/>
      <c r="EL53" s="192"/>
      <c r="EM53" s="192"/>
      <c r="EN53" s="192"/>
      <c r="EO53" s="192"/>
      <c r="EP53" s="192"/>
      <c r="EQ53" s="192"/>
      <c r="ER53" s="192"/>
      <c r="ES53" s="192"/>
      <c r="ET53" s="192"/>
      <c r="EU53" s="192"/>
      <c r="EV53" s="192"/>
      <c r="EW53" s="192"/>
      <c r="EX53" s="192"/>
      <c r="EY53" s="192"/>
      <c r="EZ53" s="192"/>
      <c r="FA53" s="192"/>
      <c r="FB53" s="192"/>
      <c r="FC53" s="192"/>
      <c r="FD53" s="192"/>
      <c r="FE53" s="192"/>
      <c r="FF53" s="192"/>
      <c r="FG53" s="192"/>
      <c r="FH53" s="192"/>
      <c r="FI53" s="192"/>
    </row>
    <row r="54" spans="1:165" ht="31.5" customHeight="1" x14ac:dyDescent="0.2">
      <c r="A54" s="193" t="s">
        <v>231</v>
      </c>
      <c r="B54" s="194"/>
      <c r="C54" s="194"/>
      <c r="D54" s="194"/>
      <c r="E54" s="194"/>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5" t="s">
        <v>232</v>
      </c>
      <c r="BY54" s="195"/>
      <c r="BZ54" s="195"/>
      <c r="CA54" s="195"/>
      <c r="CB54" s="195"/>
      <c r="CC54" s="195"/>
      <c r="CD54" s="195"/>
      <c r="CE54" s="195"/>
      <c r="CF54" s="195" t="s">
        <v>233</v>
      </c>
      <c r="CG54" s="195"/>
      <c r="CH54" s="195"/>
      <c r="CI54" s="195"/>
      <c r="CJ54" s="195"/>
      <c r="CK54" s="195"/>
      <c r="CL54" s="195"/>
      <c r="CM54" s="195"/>
      <c r="CN54" s="195"/>
      <c r="CO54" s="195"/>
      <c r="CP54" s="195"/>
      <c r="CQ54" s="195"/>
      <c r="CR54" s="195"/>
      <c r="CS54" s="195"/>
      <c r="CT54" s="195"/>
      <c r="CU54" s="195"/>
      <c r="CV54" s="195"/>
      <c r="CW54" s="195"/>
      <c r="CX54" s="195"/>
      <c r="CY54" s="195"/>
      <c r="CZ54" s="195"/>
      <c r="DA54" s="195"/>
      <c r="DB54" s="195"/>
      <c r="DC54" s="195"/>
      <c r="DD54" s="195"/>
      <c r="DE54" s="195"/>
      <c r="DF54" s="189">
        <f t="shared" si="6"/>
        <v>0</v>
      </c>
      <c r="DG54" s="190"/>
      <c r="DH54" s="190"/>
      <c r="DI54" s="190"/>
      <c r="DJ54" s="190"/>
      <c r="DK54" s="190"/>
      <c r="DL54" s="190"/>
      <c r="DM54" s="190"/>
      <c r="DN54" s="190"/>
      <c r="DO54" s="190"/>
      <c r="DP54" s="190"/>
      <c r="DQ54" s="190"/>
      <c r="DR54" s="191"/>
      <c r="DS54" s="71"/>
      <c r="DT54" s="71"/>
      <c r="DU54" s="71"/>
      <c r="DV54" s="71"/>
      <c r="DW54" s="192"/>
      <c r="DX54" s="192"/>
      <c r="DY54" s="192"/>
      <c r="DZ54" s="192"/>
      <c r="EA54" s="192"/>
      <c r="EB54" s="192"/>
      <c r="EC54" s="192"/>
      <c r="ED54" s="192"/>
      <c r="EE54" s="192"/>
      <c r="EF54" s="192"/>
      <c r="EG54" s="192"/>
      <c r="EH54" s="192"/>
      <c r="EI54" s="192"/>
      <c r="EJ54" s="192"/>
      <c r="EK54" s="192"/>
      <c r="EL54" s="192"/>
      <c r="EM54" s="192"/>
      <c r="EN54" s="192"/>
      <c r="EO54" s="192"/>
      <c r="EP54" s="192"/>
      <c r="EQ54" s="192"/>
      <c r="ER54" s="192"/>
      <c r="ES54" s="192"/>
      <c r="ET54" s="192"/>
      <c r="EU54" s="192"/>
      <c r="EV54" s="192"/>
      <c r="EW54" s="192" t="s">
        <v>14</v>
      </c>
      <c r="EX54" s="192"/>
      <c r="EY54" s="192"/>
      <c r="EZ54" s="192"/>
      <c r="FA54" s="192"/>
      <c r="FB54" s="192"/>
      <c r="FC54" s="192"/>
      <c r="FD54" s="192"/>
      <c r="FE54" s="192"/>
      <c r="FF54" s="192"/>
      <c r="FG54" s="192"/>
      <c r="FH54" s="192"/>
      <c r="FI54" s="192"/>
    </row>
    <row r="55" spans="1:165" ht="21.75" customHeight="1" x14ac:dyDescent="0.2">
      <c r="A55" s="193"/>
      <c r="B55" s="194"/>
      <c r="C55" s="194"/>
      <c r="D55" s="194"/>
      <c r="E55" s="194"/>
      <c r="F55" s="194"/>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4"/>
      <c r="BV55" s="194"/>
      <c r="BW55" s="194"/>
      <c r="BX55" s="195"/>
      <c r="BY55" s="195"/>
      <c r="BZ55" s="195"/>
      <c r="CA55" s="195"/>
      <c r="CB55" s="195"/>
      <c r="CC55" s="195"/>
      <c r="CD55" s="195"/>
      <c r="CE55" s="195"/>
      <c r="CF55" s="195"/>
      <c r="CG55" s="195"/>
      <c r="CH55" s="195"/>
      <c r="CI55" s="195"/>
      <c r="CJ55" s="195"/>
      <c r="CK55" s="195"/>
      <c r="CL55" s="195"/>
      <c r="CM55" s="195"/>
      <c r="CN55" s="195"/>
      <c r="CO55" s="195"/>
      <c r="CP55" s="195"/>
      <c r="CQ55" s="195"/>
      <c r="CR55" s="195"/>
      <c r="CS55" s="195"/>
      <c r="CT55" s="195"/>
      <c r="CU55" s="195"/>
      <c r="CV55" s="195"/>
      <c r="CW55" s="195"/>
      <c r="CX55" s="195"/>
      <c r="CY55" s="195"/>
      <c r="CZ55" s="195"/>
      <c r="DA55" s="195"/>
      <c r="DB55" s="195"/>
      <c r="DC55" s="195"/>
      <c r="DD55" s="195"/>
      <c r="DE55" s="195"/>
      <c r="DF55" s="189">
        <f t="shared" si="6"/>
        <v>0</v>
      </c>
      <c r="DG55" s="190"/>
      <c r="DH55" s="190"/>
      <c r="DI55" s="190"/>
      <c r="DJ55" s="190"/>
      <c r="DK55" s="190"/>
      <c r="DL55" s="190"/>
      <c r="DM55" s="190"/>
      <c r="DN55" s="190"/>
      <c r="DO55" s="190"/>
      <c r="DP55" s="190"/>
      <c r="DQ55" s="190"/>
      <c r="DR55" s="191"/>
      <c r="DS55" s="71"/>
      <c r="DT55" s="71"/>
      <c r="DU55" s="71"/>
      <c r="DV55" s="71"/>
      <c r="DW55" s="192"/>
      <c r="DX55" s="192"/>
      <c r="DY55" s="192"/>
      <c r="DZ55" s="192"/>
      <c r="EA55" s="192"/>
      <c r="EB55" s="192"/>
      <c r="EC55" s="192"/>
      <c r="ED55" s="192"/>
      <c r="EE55" s="192"/>
      <c r="EF55" s="192"/>
      <c r="EG55" s="192"/>
      <c r="EH55" s="192"/>
      <c r="EI55" s="192"/>
      <c r="EJ55" s="192"/>
      <c r="EK55" s="192"/>
      <c r="EL55" s="192"/>
      <c r="EM55" s="192"/>
      <c r="EN55" s="192"/>
      <c r="EO55" s="192"/>
      <c r="EP55" s="192"/>
      <c r="EQ55" s="192"/>
      <c r="ER55" s="192"/>
      <c r="ES55" s="192"/>
      <c r="ET55" s="192"/>
      <c r="EU55" s="192"/>
      <c r="EV55" s="192"/>
      <c r="EW55" s="192"/>
      <c r="EX55" s="192"/>
      <c r="EY55" s="192"/>
      <c r="EZ55" s="192"/>
      <c r="FA55" s="192"/>
      <c r="FB55" s="192"/>
      <c r="FC55" s="192"/>
      <c r="FD55" s="192"/>
      <c r="FE55" s="192"/>
      <c r="FF55" s="192"/>
      <c r="FG55" s="192"/>
      <c r="FH55" s="192"/>
      <c r="FI55" s="192"/>
    </row>
    <row r="56" spans="1:165" ht="23.25" customHeight="1" x14ac:dyDescent="0.2">
      <c r="A56" s="209" t="s">
        <v>234</v>
      </c>
      <c r="B56" s="209"/>
      <c r="C56" s="209"/>
      <c r="D56" s="209"/>
      <c r="E56" s="209"/>
      <c r="F56" s="209"/>
      <c r="G56" s="209"/>
      <c r="H56" s="209"/>
      <c r="I56" s="209"/>
      <c r="J56" s="209"/>
      <c r="K56" s="209"/>
      <c r="L56" s="209"/>
      <c r="M56" s="209"/>
      <c r="N56" s="209"/>
      <c r="O56" s="209"/>
      <c r="P56" s="209"/>
      <c r="Q56" s="209"/>
      <c r="R56" s="209"/>
      <c r="S56" s="209"/>
      <c r="T56" s="209"/>
      <c r="U56" s="209"/>
      <c r="V56" s="209"/>
      <c r="W56" s="209"/>
      <c r="X56" s="209"/>
      <c r="Y56" s="209"/>
      <c r="Z56" s="209"/>
      <c r="AA56" s="209"/>
      <c r="AB56" s="209"/>
      <c r="AC56" s="209"/>
      <c r="AD56" s="209"/>
      <c r="AE56" s="209"/>
      <c r="AF56" s="209"/>
      <c r="AG56" s="209"/>
      <c r="AH56" s="209"/>
      <c r="AI56" s="209"/>
      <c r="AJ56" s="209"/>
      <c r="AK56" s="209"/>
      <c r="AL56" s="209"/>
      <c r="AM56" s="209"/>
      <c r="AN56" s="209"/>
      <c r="AO56" s="209"/>
      <c r="AP56" s="209"/>
      <c r="AQ56" s="209"/>
      <c r="AR56" s="209"/>
      <c r="AS56" s="209"/>
      <c r="AT56" s="209"/>
      <c r="AU56" s="209"/>
      <c r="AV56" s="209"/>
      <c r="AW56" s="209"/>
      <c r="AX56" s="209"/>
      <c r="AY56" s="209"/>
      <c r="AZ56" s="209"/>
      <c r="BA56" s="209"/>
      <c r="BB56" s="209"/>
      <c r="BC56" s="209"/>
      <c r="BD56" s="209"/>
      <c r="BE56" s="209"/>
      <c r="BF56" s="209"/>
      <c r="BG56" s="209"/>
      <c r="BH56" s="209"/>
      <c r="BI56" s="209"/>
      <c r="BJ56" s="209"/>
      <c r="BK56" s="209"/>
      <c r="BL56" s="209"/>
      <c r="BM56" s="209"/>
      <c r="BN56" s="209"/>
      <c r="BO56" s="209"/>
      <c r="BP56" s="209"/>
      <c r="BQ56" s="209"/>
      <c r="BR56" s="209"/>
      <c r="BS56" s="209"/>
      <c r="BT56" s="209"/>
      <c r="BU56" s="209"/>
      <c r="BV56" s="209"/>
      <c r="BW56" s="209"/>
      <c r="BX56" s="210" t="s">
        <v>235</v>
      </c>
      <c r="BY56" s="210"/>
      <c r="BZ56" s="210"/>
      <c r="CA56" s="210"/>
      <c r="CB56" s="210"/>
      <c r="CC56" s="210"/>
      <c r="CD56" s="210"/>
      <c r="CE56" s="210"/>
      <c r="CF56" s="210" t="s">
        <v>14</v>
      </c>
      <c r="CG56" s="210"/>
      <c r="CH56" s="210"/>
      <c r="CI56" s="210"/>
      <c r="CJ56" s="210"/>
      <c r="CK56" s="210"/>
      <c r="CL56" s="210"/>
      <c r="CM56" s="210"/>
      <c r="CN56" s="210"/>
      <c r="CO56" s="210"/>
      <c r="CP56" s="210"/>
      <c r="CQ56" s="210"/>
      <c r="CR56" s="210"/>
      <c r="CS56" s="211"/>
      <c r="CT56" s="211"/>
      <c r="CU56" s="211"/>
      <c r="CV56" s="211"/>
      <c r="CW56" s="211"/>
      <c r="CX56" s="211"/>
      <c r="CY56" s="211"/>
      <c r="CZ56" s="211"/>
      <c r="DA56" s="211"/>
      <c r="DB56" s="211"/>
      <c r="DC56" s="211"/>
      <c r="DD56" s="211"/>
      <c r="DE56" s="211"/>
      <c r="DF56" s="212">
        <f t="shared" si="6"/>
        <v>9384675.8599999994</v>
      </c>
      <c r="DG56" s="213"/>
      <c r="DH56" s="213"/>
      <c r="DI56" s="213"/>
      <c r="DJ56" s="213"/>
      <c r="DK56" s="213"/>
      <c r="DL56" s="213"/>
      <c r="DM56" s="213"/>
      <c r="DN56" s="213"/>
      <c r="DO56" s="213"/>
      <c r="DP56" s="213"/>
      <c r="DQ56" s="213"/>
      <c r="DR56" s="214"/>
      <c r="DS56" s="79">
        <f>DS57+DS72+DS76+DS85+DS66+DS83</f>
        <v>8987775.8599999994</v>
      </c>
      <c r="DT56" s="79">
        <f>DT57+DT72+DT76+DT85+DT66+DT83</f>
        <v>0</v>
      </c>
      <c r="DU56" s="79">
        <f>DU57+DU72+DU76+DU85+DU66+DU83</f>
        <v>396900</v>
      </c>
      <c r="DV56" s="79">
        <f>DV57+DV72+DV76+DV85+DV66+DV83</f>
        <v>0</v>
      </c>
      <c r="DW56" s="215">
        <f>DW57+DW66++DW72+DW76+DW83+DW85</f>
        <v>9591930</v>
      </c>
      <c r="DX56" s="215"/>
      <c r="DY56" s="215"/>
      <c r="DZ56" s="215"/>
      <c r="EA56" s="215"/>
      <c r="EB56" s="215"/>
      <c r="EC56" s="215"/>
      <c r="ED56" s="215"/>
      <c r="EE56" s="215"/>
      <c r="EF56" s="215"/>
      <c r="EG56" s="215"/>
      <c r="EH56" s="215"/>
      <c r="EI56" s="215"/>
      <c r="EJ56" s="215">
        <f>EJ57+EJ66+EJ72+EJ76+EJ83+EJ85</f>
        <v>8991930</v>
      </c>
      <c r="EK56" s="215"/>
      <c r="EL56" s="215"/>
      <c r="EM56" s="215"/>
      <c r="EN56" s="215"/>
      <c r="EO56" s="215"/>
      <c r="EP56" s="215"/>
      <c r="EQ56" s="215"/>
      <c r="ER56" s="215"/>
      <c r="ES56" s="215"/>
      <c r="ET56" s="215"/>
      <c r="EU56" s="215"/>
      <c r="EV56" s="215"/>
      <c r="EW56" s="215"/>
      <c r="EX56" s="215"/>
      <c r="EY56" s="215"/>
      <c r="EZ56" s="215"/>
      <c r="FA56" s="215"/>
      <c r="FB56" s="215"/>
      <c r="FC56" s="215"/>
      <c r="FD56" s="215"/>
      <c r="FE56" s="215"/>
      <c r="FF56" s="215"/>
      <c r="FG56" s="215"/>
      <c r="FH56" s="215"/>
      <c r="FI56" s="215"/>
    </row>
    <row r="57" spans="1:165" ht="23.25" customHeight="1" x14ac:dyDescent="0.2">
      <c r="A57" s="203" t="s">
        <v>236</v>
      </c>
      <c r="B57" s="204"/>
      <c r="C57" s="204"/>
      <c r="D57" s="204"/>
      <c r="E57" s="204"/>
      <c r="F57" s="204"/>
      <c r="G57" s="204"/>
      <c r="H57" s="204"/>
      <c r="I57" s="204"/>
      <c r="J57" s="204"/>
      <c r="K57" s="204"/>
      <c r="L57" s="204"/>
      <c r="M57" s="204"/>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c r="AT57" s="204"/>
      <c r="AU57" s="204"/>
      <c r="AV57" s="204"/>
      <c r="AW57" s="204"/>
      <c r="AX57" s="204"/>
      <c r="AY57" s="204"/>
      <c r="AZ57" s="204"/>
      <c r="BA57" s="204"/>
      <c r="BB57" s="204"/>
      <c r="BC57" s="204"/>
      <c r="BD57" s="204"/>
      <c r="BE57" s="204"/>
      <c r="BF57" s="204"/>
      <c r="BG57" s="204"/>
      <c r="BH57" s="204"/>
      <c r="BI57" s="204"/>
      <c r="BJ57" s="204"/>
      <c r="BK57" s="204"/>
      <c r="BL57" s="204"/>
      <c r="BM57" s="204"/>
      <c r="BN57" s="204"/>
      <c r="BO57" s="204"/>
      <c r="BP57" s="204"/>
      <c r="BQ57" s="204"/>
      <c r="BR57" s="204"/>
      <c r="BS57" s="204"/>
      <c r="BT57" s="204"/>
      <c r="BU57" s="204"/>
      <c r="BV57" s="204"/>
      <c r="BW57" s="204"/>
      <c r="BX57" s="195" t="s">
        <v>237</v>
      </c>
      <c r="BY57" s="195"/>
      <c r="BZ57" s="195"/>
      <c r="CA57" s="195"/>
      <c r="CB57" s="195"/>
      <c r="CC57" s="195"/>
      <c r="CD57" s="195"/>
      <c r="CE57" s="195"/>
      <c r="CF57" s="195" t="s">
        <v>14</v>
      </c>
      <c r="CG57" s="195"/>
      <c r="CH57" s="195"/>
      <c r="CI57" s="195"/>
      <c r="CJ57" s="195"/>
      <c r="CK57" s="195"/>
      <c r="CL57" s="195"/>
      <c r="CM57" s="195"/>
      <c r="CN57" s="195"/>
      <c r="CO57" s="195"/>
      <c r="CP57" s="195"/>
      <c r="CQ57" s="195"/>
      <c r="CR57" s="195"/>
      <c r="CS57" s="195"/>
      <c r="CT57" s="195"/>
      <c r="CU57" s="195"/>
      <c r="CV57" s="195"/>
      <c r="CW57" s="195"/>
      <c r="CX57" s="195"/>
      <c r="CY57" s="195"/>
      <c r="CZ57" s="195"/>
      <c r="DA57" s="195"/>
      <c r="DB57" s="195"/>
      <c r="DC57" s="195"/>
      <c r="DD57" s="195"/>
      <c r="DE57" s="195"/>
      <c r="DF57" s="189">
        <f t="shared" si="6"/>
        <v>8380230</v>
      </c>
      <c r="DG57" s="190"/>
      <c r="DH57" s="190"/>
      <c r="DI57" s="190"/>
      <c r="DJ57" s="190"/>
      <c r="DK57" s="190"/>
      <c r="DL57" s="190"/>
      <c r="DM57" s="190"/>
      <c r="DN57" s="190"/>
      <c r="DO57" s="190"/>
      <c r="DP57" s="190"/>
      <c r="DQ57" s="190"/>
      <c r="DR57" s="191"/>
      <c r="DS57" s="71">
        <f>DS58+DS59+DS60+DS61</f>
        <v>8380230</v>
      </c>
      <c r="DT57" s="71">
        <f t="shared" ref="DT57:DV57" si="7">DT58+DT59+DT60+DT61</f>
        <v>0</v>
      </c>
      <c r="DU57" s="71">
        <f t="shared" si="7"/>
        <v>0</v>
      </c>
      <c r="DV57" s="71">
        <f t="shared" si="7"/>
        <v>0</v>
      </c>
      <c r="DW57" s="192">
        <f>DW58+DW59+DW60+DW61</f>
        <v>8360230</v>
      </c>
      <c r="DX57" s="192"/>
      <c r="DY57" s="192"/>
      <c r="DZ57" s="192"/>
      <c r="EA57" s="192"/>
      <c r="EB57" s="192"/>
      <c r="EC57" s="192"/>
      <c r="ED57" s="192"/>
      <c r="EE57" s="192"/>
      <c r="EF57" s="192"/>
      <c r="EG57" s="192"/>
      <c r="EH57" s="192"/>
      <c r="EI57" s="192"/>
      <c r="EJ57" s="192">
        <f>EJ58+EJ59+EJ60+EJ61</f>
        <v>8360230</v>
      </c>
      <c r="EK57" s="192"/>
      <c r="EL57" s="192"/>
      <c r="EM57" s="192"/>
      <c r="EN57" s="192"/>
      <c r="EO57" s="192"/>
      <c r="EP57" s="192"/>
      <c r="EQ57" s="192"/>
      <c r="ER57" s="192"/>
      <c r="ES57" s="192"/>
      <c r="ET57" s="192"/>
      <c r="EU57" s="192"/>
      <c r="EV57" s="192"/>
      <c r="EW57" s="192" t="s">
        <v>14</v>
      </c>
      <c r="EX57" s="192"/>
      <c r="EY57" s="192"/>
      <c r="EZ57" s="192"/>
      <c r="FA57" s="192"/>
      <c r="FB57" s="192"/>
      <c r="FC57" s="192"/>
      <c r="FD57" s="192"/>
      <c r="FE57" s="192"/>
      <c r="FF57" s="192"/>
      <c r="FG57" s="192"/>
      <c r="FH57" s="192"/>
      <c r="FI57" s="192"/>
    </row>
    <row r="58" spans="1:165" ht="29.25" customHeight="1" x14ac:dyDescent="0.2">
      <c r="A58" s="193" t="s">
        <v>238</v>
      </c>
      <c r="B58" s="194"/>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5" t="s">
        <v>239</v>
      </c>
      <c r="BY58" s="195"/>
      <c r="BZ58" s="195"/>
      <c r="CA58" s="195"/>
      <c r="CB58" s="195"/>
      <c r="CC58" s="195"/>
      <c r="CD58" s="195"/>
      <c r="CE58" s="195"/>
      <c r="CF58" s="195" t="s">
        <v>240</v>
      </c>
      <c r="CG58" s="195"/>
      <c r="CH58" s="195"/>
      <c r="CI58" s="195"/>
      <c r="CJ58" s="195"/>
      <c r="CK58" s="195"/>
      <c r="CL58" s="195"/>
      <c r="CM58" s="195"/>
      <c r="CN58" s="195"/>
      <c r="CO58" s="195"/>
      <c r="CP58" s="195"/>
      <c r="CQ58" s="195"/>
      <c r="CR58" s="195"/>
      <c r="CS58" s="195"/>
      <c r="CT58" s="195"/>
      <c r="CU58" s="195"/>
      <c r="CV58" s="195"/>
      <c r="CW58" s="195"/>
      <c r="CX58" s="195"/>
      <c r="CY58" s="195"/>
      <c r="CZ58" s="195"/>
      <c r="DA58" s="195"/>
      <c r="DB58" s="195"/>
      <c r="DC58" s="195"/>
      <c r="DD58" s="195"/>
      <c r="DE58" s="195"/>
      <c r="DF58" s="189">
        <f t="shared" si="6"/>
        <v>6441067.5883256523</v>
      </c>
      <c r="DG58" s="190"/>
      <c r="DH58" s="190"/>
      <c r="DI58" s="190"/>
      <c r="DJ58" s="190"/>
      <c r="DK58" s="190"/>
      <c r="DL58" s="190"/>
      <c r="DM58" s="190"/>
      <c r="DN58" s="190"/>
      <c r="DO58" s="190"/>
      <c r="DP58" s="190"/>
      <c r="DQ58" s="190"/>
      <c r="DR58" s="191"/>
      <c r="DS58" s="71">
        <f>'МЗ 2022'!J45+20000</f>
        <v>6441067.5883256523</v>
      </c>
      <c r="DT58" s="71"/>
      <c r="DU58" s="71"/>
      <c r="DV58" s="71"/>
      <c r="DW58" s="192">
        <f>'МЗ 2023'!J45</f>
        <v>6421067.5883256523</v>
      </c>
      <c r="DX58" s="192"/>
      <c r="DY58" s="192"/>
      <c r="DZ58" s="192"/>
      <c r="EA58" s="192"/>
      <c r="EB58" s="192"/>
      <c r="EC58" s="192"/>
      <c r="ED58" s="192"/>
      <c r="EE58" s="192"/>
      <c r="EF58" s="192"/>
      <c r="EG58" s="192"/>
      <c r="EH58" s="192"/>
      <c r="EI58" s="192"/>
      <c r="EJ58" s="192">
        <f>'МЗ 2024'!J45</f>
        <v>6421067.5883256523</v>
      </c>
      <c r="EK58" s="192"/>
      <c r="EL58" s="192"/>
      <c r="EM58" s="192"/>
      <c r="EN58" s="192"/>
      <c r="EO58" s="192"/>
      <c r="EP58" s="192"/>
      <c r="EQ58" s="192"/>
      <c r="ER58" s="192"/>
      <c r="ES58" s="192"/>
      <c r="ET58" s="192"/>
      <c r="EU58" s="192"/>
      <c r="EV58" s="192"/>
      <c r="EW58" s="192" t="s">
        <v>14</v>
      </c>
      <c r="EX58" s="192"/>
      <c r="EY58" s="192"/>
      <c r="EZ58" s="192"/>
      <c r="FA58" s="192"/>
      <c r="FB58" s="192"/>
      <c r="FC58" s="192"/>
      <c r="FD58" s="192"/>
      <c r="FE58" s="192"/>
      <c r="FF58" s="192"/>
      <c r="FG58" s="192"/>
      <c r="FH58" s="192"/>
      <c r="FI58" s="192"/>
    </row>
    <row r="59" spans="1:165" ht="18" customHeight="1" x14ac:dyDescent="0.2">
      <c r="A59" s="193" t="s">
        <v>241</v>
      </c>
      <c r="B59" s="194"/>
      <c r="C59" s="194"/>
      <c r="D59" s="194"/>
      <c r="E59" s="194"/>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5" t="s">
        <v>242</v>
      </c>
      <c r="BY59" s="195"/>
      <c r="BZ59" s="195"/>
      <c r="CA59" s="195"/>
      <c r="CB59" s="195"/>
      <c r="CC59" s="195"/>
      <c r="CD59" s="195"/>
      <c r="CE59" s="195"/>
      <c r="CF59" s="195" t="s">
        <v>243</v>
      </c>
      <c r="CG59" s="195"/>
      <c r="CH59" s="195"/>
      <c r="CI59" s="195"/>
      <c r="CJ59" s="195"/>
      <c r="CK59" s="195"/>
      <c r="CL59" s="195"/>
      <c r="CM59" s="195"/>
      <c r="CN59" s="195"/>
      <c r="CO59" s="195"/>
      <c r="CP59" s="195"/>
      <c r="CQ59" s="195"/>
      <c r="CR59" s="195"/>
      <c r="CS59" s="195"/>
      <c r="CT59" s="195"/>
      <c r="CU59" s="195"/>
      <c r="CV59" s="195"/>
      <c r="CW59" s="195"/>
      <c r="CX59" s="195"/>
      <c r="CY59" s="195"/>
      <c r="CZ59" s="195"/>
      <c r="DA59" s="195"/>
      <c r="DB59" s="195"/>
      <c r="DC59" s="195"/>
      <c r="DD59" s="195"/>
      <c r="DE59" s="195"/>
      <c r="DF59" s="189">
        <f t="shared" si="6"/>
        <v>0</v>
      </c>
      <c r="DG59" s="190"/>
      <c r="DH59" s="190"/>
      <c r="DI59" s="190"/>
      <c r="DJ59" s="190"/>
      <c r="DK59" s="190"/>
      <c r="DL59" s="190"/>
      <c r="DM59" s="190"/>
      <c r="DN59" s="190"/>
      <c r="DO59" s="190"/>
      <c r="DP59" s="190"/>
      <c r="DQ59" s="190"/>
      <c r="DR59" s="191"/>
      <c r="DS59" s="71"/>
      <c r="DT59" s="71"/>
      <c r="DU59" s="71"/>
      <c r="DV59" s="71"/>
      <c r="DW59" s="192"/>
      <c r="DX59" s="192"/>
      <c r="DY59" s="192"/>
      <c r="DZ59" s="192"/>
      <c r="EA59" s="192"/>
      <c r="EB59" s="192"/>
      <c r="EC59" s="192"/>
      <c r="ED59" s="192"/>
      <c r="EE59" s="192"/>
      <c r="EF59" s="192"/>
      <c r="EG59" s="192"/>
      <c r="EH59" s="192"/>
      <c r="EI59" s="192"/>
      <c r="EJ59" s="192"/>
      <c r="EK59" s="192"/>
      <c r="EL59" s="192"/>
      <c r="EM59" s="192"/>
      <c r="EN59" s="192"/>
      <c r="EO59" s="192"/>
      <c r="EP59" s="192"/>
      <c r="EQ59" s="192"/>
      <c r="ER59" s="192"/>
      <c r="ES59" s="192"/>
      <c r="ET59" s="192"/>
      <c r="EU59" s="192"/>
      <c r="EV59" s="192"/>
      <c r="EW59" s="192" t="s">
        <v>14</v>
      </c>
      <c r="EX59" s="192"/>
      <c r="EY59" s="192"/>
      <c r="EZ59" s="192"/>
      <c r="FA59" s="192"/>
      <c r="FB59" s="192"/>
      <c r="FC59" s="192"/>
      <c r="FD59" s="192"/>
      <c r="FE59" s="192"/>
      <c r="FF59" s="192"/>
      <c r="FG59" s="192"/>
      <c r="FH59" s="192"/>
      <c r="FI59" s="192"/>
    </row>
    <row r="60" spans="1:165" ht="27.75" customHeight="1" x14ac:dyDescent="0.2">
      <c r="A60" s="193" t="s">
        <v>244</v>
      </c>
      <c r="B60" s="194"/>
      <c r="C60" s="194"/>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95" t="s">
        <v>245</v>
      </c>
      <c r="BY60" s="195"/>
      <c r="BZ60" s="195"/>
      <c r="CA60" s="195"/>
      <c r="CB60" s="195"/>
      <c r="CC60" s="195"/>
      <c r="CD60" s="195"/>
      <c r="CE60" s="195"/>
      <c r="CF60" s="195" t="s">
        <v>246</v>
      </c>
      <c r="CG60" s="195"/>
      <c r="CH60" s="195"/>
      <c r="CI60" s="195"/>
      <c r="CJ60" s="195"/>
      <c r="CK60" s="195"/>
      <c r="CL60" s="195"/>
      <c r="CM60" s="195"/>
      <c r="CN60" s="195"/>
      <c r="CO60" s="195"/>
      <c r="CP60" s="195"/>
      <c r="CQ60" s="195"/>
      <c r="CR60" s="195"/>
      <c r="CS60" s="195"/>
      <c r="CT60" s="195"/>
      <c r="CU60" s="195"/>
      <c r="CV60" s="195"/>
      <c r="CW60" s="195"/>
      <c r="CX60" s="195"/>
      <c r="CY60" s="195"/>
      <c r="CZ60" s="195"/>
      <c r="DA60" s="195"/>
      <c r="DB60" s="195"/>
      <c r="DC60" s="195"/>
      <c r="DD60" s="195"/>
      <c r="DE60" s="195"/>
      <c r="DF60" s="189">
        <f t="shared" si="6"/>
        <v>0</v>
      </c>
      <c r="DG60" s="190"/>
      <c r="DH60" s="190"/>
      <c r="DI60" s="190"/>
      <c r="DJ60" s="190"/>
      <c r="DK60" s="190"/>
      <c r="DL60" s="190"/>
      <c r="DM60" s="190"/>
      <c r="DN60" s="190"/>
      <c r="DO60" s="190"/>
      <c r="DP60" s="190"/>
      <c r="DQ60" s="190"/>
      <c r="DR60" s="191"/>
      <c r="DS60" s="71"/>
      <c r="DT60" s="71"/>
      <c r="DU60" s="71"/>
      <c r="DV60" s="71"/>
      <c r="DW60" s="192"/>
      <c r="DX60" s="192"/>
      <c r="DY60" s="192"/>
      <c r="DZ60" s="192"/>
      <c r="EA60" s="192"/>
      <c r="EB60" s="192"/>
      <c r="EC60" s="192"/>
      <c r="ED60" s="192"/>
      <c r="EE60" s="192"/>
      <c r="EF60" s="192"/>
      <c r="EG60" s="192"/>
      <c r="EH60" s="192"/>
      <c r="EI60" s="192"/>
      <c r="EJ60" s="192"/>
      <c r="EK60" s="192"/>
      <c r="EL60" s="192"/>
      <c r="EM60" s="192"/>
      <c r="EN60" s="192"/>
      <c r="EO60" s="192"/>
      <c r="EP60" s="192"/>
      <c r="EQ60" s="192"/>
      <c r="ER60" s="192"/>
      <c r="ES60" s="192"/>
      <c r="ET60" s="192"/>
      <c r="EU60" s="192"/>
      <c r="EV60" s="192"/>
      <c r="EW60" s="192" t="s">
        <v>14</v>
      </c>
      <c r="EX60" s="192"/>
      <c r="EY60" s="192"/>
      <c r="EZ60" s="192"/>
      <c r="FA60" s="192"/>
      <c r="FB60" s="192"/>
      <c r="FC60" s="192"/>
      <c r="FD60" s="192"/>
      <c r="FE60" s="192"/>
      <c r="FF60" s="192"/>
      <c r="FG60" s="192"/>
      <c r="FH60" s="192"/>
      <c r="FI60" s="192"/>
    </row>
    <row r="61" spans="1:165" ht="24" customHeight="1" x14ac:dyDescent="0.2">
      <c r="A61" s="193" t="s">
        <v>247</v>
      </c>
      <c r="B61" s="194"/>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194"/>
      <c r="BM61" s="194"/>
      <c r="BN61" s="194"/>
      <c r="BO61" s="194"/>
      <c r="BP61" s="194"/>
      <c r="BQ61" s="194"/>
      <c r="BR61" s="194"/>
      <c r="BS61" s="194"/>
      <c r="BT61" s="194"/>
      <c r="BU61" s="194"/>
      <c r="BV61" s="194"/>
      <c r="BW61" s="194"/>
      <c r="BX61" s="195" t="s">
        <v>248</v>
      </c>
      <c r="BY61" s="195"/>
      <c r="BZ61" s="195"/>
      <c r="CA61" s="195"/>
      <c r="CB61" s="195"/>
      <c r="CC61" s="195"/>
      <c r="CD61" s="195"/>
      <c r="CE61" s="195"/>
      <c r="CF61" s="195" t="s">
        <v>249</v>
      </c>
      <c r="CG61" s="195"/>
      <c r="CH61" s="195"/>
      <c r="CI61" s="195"/>
      <c r="CJ61" s="195"/>
      <c r="CK61" s="195"/>
      <c r="CL61" s="195"/>
      <c r="CM61" s="195"/>
      <c r="CN61" s="195"/>
      <c r="CO61" s="195"/>
      <c r="CP61" s="195"/>
      <c r="CQ61" s="195"/>
      <c r="CR61" s="195"/>
      <c r="CS61" s="195"/>
      <c r="CT61" s="195"/>
      <c r="CU61" s="195"/>
      <c r="CV61" s="195"/>
      <c r="CW61" s="195"/>
      <c r="CX61" s="195"/>
      <c r="CY61" s="195"/>
      <c r="CZ61" s="195"/>
      <c r="DA61" s="195"/>
      <c r="DB61" s="195"/>
      <c r="DC61" s="195"/>
      <c r="DD61" s="195"/>
      <c r="DE61" s="195"/>
      <c r="DF61" s="189">
        <f>DS61+DT61+DU61+DV61</f>
        <v>1939162.4116743472</v>
      </c>
      <c r="DG61" s="190"/>
      <c r="DH61" s="190"/>
      <c r="DI61" s="190"/>
      <c r="DJ61" s="190"/>
      <c r="DK61" s="190"/>
      <c r="DL61" s="190"/>
      <c r="DM61" s="190"/>
      <c r="DN61" s="190"/>
      <c r="DO61" s="190"/>
      <c r="DP61" s="190"/>
      <c r="DQ61" s="190"/>
      <c r="DR61" s="191"/>
      <c r="DS61" s="71">
        <f>DS62+DS63</f>
        <v>1939162.4116743472</v>
      </c>
      <c r="DT61" s="71">
        <f>DT62+DT63</f>
        <v>0</v>
      </c>
      <c r="DU61" s="71"/>
      <c r="DV61" s="71"/>
      <c r="DW61" s="192">
        <f>DW62+DW63</f>
        <v>1939162.4116743472</v>
      </c>
      <c r="DX61" s="192"/>
      <c r="DY61" s="192"/>
      <c r="DZ61" s="192"/>
      <c r="EA61" s="192"/>
      <c r="EB61" s="192"/>
      <c r="EC61" s="192"/>
      <c r="ED61" s="192"/>
      <c r="EE61" s="192"/>
      <c r="EF61" s="192"/>
      <c r="EG61" s="192"/>
      <c r="EH61" s="192"/>
      <c r="EI61" s="192"/>
      <c r="EJ61" s="192">
        <f>EJ62+EJ63</f>
        <v>1939162.4116743472</v>
      </c>
      <c r="EK61" s="192"/>
      <c r="EL61" s="192"/>
      <c r="EM61" s="192"/>
      <c r="EN61" s="192"/>
      <c r="EO61" s="192"/>
      <c r="EP61" s="192"/>
      <c r="EQ61" s="192"/>
      <c r="ER61" s="192"/>
      <c r="ES61" s="192"/>
      <c r="ET61" s="192"/>
      <c r="EU61" s="192"/>
      <c r="EV61" s="192"/>
      <c r="EW61" s="192" t="s">
        <v>14</v>
      </c>
      <c r="EX61" s="192"/>
      <c r="EY61" s="192"/>
      <c r="EZ61" s="192"/>
      <c r="FA61" s="192"/>
      <c r="FB61" s="192"/>
      <c r="FC61" s="192"/>
      <c r="FD61" s="192"/>
      <c r="FE61" s="192"/>
      <c r="FF61" s="192"/>
      <c r="FG61" s="192"/>
      <c r="FH61" s="192"/>
      <c r="FI61" s="192"/>
    </row>
    <row r="62" spans="1:165" ht="22.5" customHeight="1" x14ac:dyDescent="0.2">
      <c r="A62" s="205" t="s">
        <v>250</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195" t="s">
        <v>251</v>
      </c>
      <c r="BY62" s="195"/>
      <c r="BZ62" s="195"/>
      <c r="CA62" s="195"/>
      <c r="CB62" s="195"/>
      <c r="CC62" s="195"/>
      <c r="CD62" s="195"/>
      <c r="CE62" s="195"/>
      <c r="CF62" s="195" t="s">
        <v>249</v>
      </c>
      <c r="CG62" s="195"/>
      <c r="CH62" s="195"/>
      <c r="CI62" s="195"/>
      <c r="CJ62" s="195"/>
      <c r="CK62" s="195"/>
      <c r="CL62" s="195"/>
      <c r="CM62" s="195"/>
      <c r="CN62" s="195"/>
      <c r="CO62" s="195"/>
      <c r="CP62" s="195"/>
      <c r="CQ62" s="195"/>
      <c r="CR62" s="195"/>
      <c r="CS62" s="195"/>
      <c r="CT62" s="195"/>
      <c r="CU62" s="195"/>
      <c r="CV62" s="195"/>
      <c r="CW62" s="195"/>
      <c r="CX62" s="195"/>
      <c r="CY62" s="195"/>
      <c r="CZ62" s="195"/>
      <c r="DA62" s="195"/>
      <c r="DB62" s="195"/>
      <c r="DC62" s="195"/>
      <c r="DD62" s="195"/>
      <c r="DE62" s="195"/>
      <c r="DF62" s="189">
        <f t="shared" si="6"/>
        <v>1939162.4116743472</v>
      </c>
      <c r="DG62" s="190"/>
      <c r="DH62" s="190"/>
      <c r="DI62" s="190"/>
      <c r="DJ62" s="190"/>
      <c r="DK62" s="190"/>
      <c r="DL62" s="190"/>
      <c r="DM62" s="190"/>
      <c r="DN62" s="190"/>
      <c r="DO62" s="190"/>
      <c r="DP62" s="190"/>
      <c r="DQ62" s="190"/>
      <c r="DR62" s="191"/>
      <c r="DS62" s="71">
        <f>'МЗ 2022'!J57</f>
        <v>1939162.4116743472</v>
      </c>
      <c r="DT62" s="71"/>
      <c r="DU62" s="71"/>
      <c r="DV62" s="71"/>
      <c r="DW62" s="192">
        <f>'МЗ 2023'!J57</f>
        <v>1939162.4116743472</v>
      </c>
      <c r="DX62" s="192"/>
      <c r="DY62" s="192"/>
      <c r="DZ62" s="192"/>
      <c r="EA62" s="192"/>
      <c r="EB62" s="192"/>
      <c r="EC62" s="192"/>
      <c r="ED62" s="192"/>
      <c r="EE62" s="192"/>
      <c r="EF62" s="192"/>
      <c r="EG62" s="192"/>
      <c r="EH62" s="192"/>
      <c r="EI62" s="192"/>
      <c r="EJ62" s="192">
        <f>'МЗ 2024'!J57</f>
        <v>1939162.4116743472</v>
      </c>
      <c r="EK62" s="192"/>
      <c r="EL62" s="192"/>
      <c r="EM62" s="192"/>
      <c r="EN62" s="192"/>
      <c r="EO62" s="192"/>
      <c r="EP62" s="192"/>
      <c r="EQ62" s="192"/>
      <c r="ER62" s="192"/>
      <c r="ES62" s="192"/>
      <c r="ET62" s="192"/>
      <c r="EU62" s="192"/>
      <c r="EV62" s="192"/>
      <c r="EW62" s="192" t="s">
        <v>14</v>
      </c>
      <c r="EX62" s="192"/>
      <c r="EY62" s="192"/>
      <c r="EZ62" s="192"/>
      <c r="FA62" s="192"/>
      <c r="FB62" s="192"/>
      <c r="FC62" s="192"/>
      <c r="FD62" s="192"/>
      <c r="FE62" s="192"/>
      <c r="FF62" s="192"/>
      <c r="FG62" s="192"/>
      <c r="FH62" s="192"/>
      <c r="FI62" s="192"/>
    </row>
    <row r="63" spans="1:165" ht="17.25" customHeight="1" x14ac:dyDescent="0.2">
      <c r="A63" s="205" t="s">
        <v>252</v>
      </c>
      <c r="B63" s="206"/>
      <c r="C63" s="206"/>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c r="BI63" s="206"/>
      <c r="BJ63" s="206"/>
      <c r="BK63" s="206"/>
      <c r="BL63" s="206"/>
      <c r="BM63" s="206"/>
      <c r="BN63" s="206"/>
      <c r="BO63" s="206"/>
      <c r="BP63" s="206"/>
      <c r="BQ63" s="206"/>
      <c r="BR63" s="206"/>
      <c r="BS63" s="206"/>
      <c r="BT63" s="206"/>
      <c r="BU63" s="206"/>
      <c r="BV63" s="206"/>
      <c r="BW63" s="206"/>
      <c r="BX63" s="195" t="s">
        <v>253</v>
      </c>
      <c r="BY63" s="195"/>
      <c r="BZ63" s="195"/>
      <c r="CA63" s="195"/>
      <c r="CB63" s="195"/>
      <c r="CC63" s="195"/>
      <c r="CD63" s="195"/>
      <c r="CE63" s="195"/>
      <c r="CF63" s="195" t="s">
        <v>249</v>
      </c>
      <c r="CG63" s="195"/>
      <c r="CH63" s="195"/>
      <c r="CI63" s="195"/>
      <c r="CJ63" s="195"/>
      <c r="CK63" s="195"/>
      <c r="CL63" s="195"/>
      <c r="CM63" s="195"/>
      <c r="CN63" s="195"/>
      <c r="CO63" s="195"/>
      <c r="CP63" s="195"/>
      <c r="CQ63" s="195"/>
      <c r="CR63" s="195"/>
      <c r="CS63" s="195"/>
      <c r="CT63" s="195"/>
      <c r="CU63" s="195"/>
      <c r="CV63" s="195"/>
      <c r="CW63" s="195"/>
      <c r="CX63" s="195"/>
      <c r="CY63" s="195"/>
      <c r="CZ63" s="195"/>
      <c r="DA63" s="195"/>
      <c r="DB63" s="195"/>
      <c r="DC63" s="195"/>
      <c r="DD63" s="195"/>
      <c r="DE63" s="195"/>
      <c r="DF63" s="189">
        <f t="shared" si="6"/>
        <v>0</v>
      </c>
      <c r="DG63" s="190"/>
      <c r="DH63" s="190"/>
      <c r="DI63" s="190"/>
      <c r="DJ63" s="190"/>
      <c r="DK63" s="190"/>
      <c r="DL63" s="190"/>
      <c r="DM63" s="190"/>
      <c r="DN63" s="190"/>
      <c r="DO63" s="190"/>
      <c r="DP63" s="190"/>
      <c r="DQ63" s="190"/>
      <c r="DR63" s="191"/>
      <c r="DS63" s="71"/>
      <c r="DT63" s="71"/>
      <c r="DU63" s="71"/>
      <c r="DV63" s="71"/>
      <c r="DW63" s="192"/>
      <c r="DX63" s="192"/>
      <c r="DY63" s="192"/>
      <c r="DZ63" s="192"/>
      <c r="EA63" s="192"/>
      <c r="EB63" s="192"/>
      <c r="EC63" s="192"/>
      <c r="ED63" s="192"/>
      <c r="EE63" s="192"/>
      <c r="EF63" s="192"/>
      <c r="EG63" s="192"/>
      <c r="EH63" s="192"/>
      <c r="EI63" s="192"/>
      <c r="EJ63" s="192"/>
      <c r="EK63" s="192"/>
      <c r="EL63" s="192"/>
      <c r="EM63" s="192"/>
      <c r="EN63" s="192"/>
      <c r="EO63" s="192"/>
      <c r="EP63" s="192"/>
      <c r="EQ63" s="192"/>
      <c r="ER63" s="192"/>
      <c r="ES63" s="192"/>
      <c r="ET63" s="192"/>
      <c r="EU63" s="192"/>
      <c r="EV63" s="192"/>
      <c r="EW63" s="192" t="s">
        <v>14</v>
      </c>
      <c r="EX63" s="192"/>
      <c r="EY63" s="192"/>
      <c r="EZ63" s="192"/>
      <c r="FA63" s="192"/>
      <c r="FB63" s="192"/>
      <c r="FC63" s="192"/>
      <c r="FD63" s="192"/>
      <c r="FE63" s="192"/>
      <c r="FF63" s="192"/>
      <c r="FG63" s="192"/>
      <c r="FH63" s="192"/>
      <c r="FI63" s="192"/>
    </row>
    <row r="64" spans="1:165" ht="24" customHeight="1" x14ac:dyDescent="0.2">
      <c r="A64" s="193" t="s">
        <v>254</v>
      </c>
      <c r="B64" s="194"/>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194"/>
      <c r="BM64" s="194"/>
      <c r="BN64" s="194"/>
      <c r="BO64" s="194"/>
      <c r="BP64" s="194"/>
      <c r="BQ64" s="194"/>
      <c r="BR64" s="194"/>
      <c r="BS64" s="194"/>
      <c r="BT64" s="194"/>
      <c r="BU64" s="194"/>
      <c r="BV64" s="194"/>
      <c r="BW64" s="194"/>
      <c r="BX64" s="195" t="s">
        <v>443</v>
      </c>
      <c r="BY64" s="195"/>
      <c r="BZ64" s="195"/>
      <c r="CA64" s="195"/>
      <c r="CB64" s="195"/>
      <c r="CC64" s="195"/>
      <c r="CD64" s="195"/>
      <c r="CE64" s="195"/>
      <c r="CF64" s="195" t="s">
        <v>255</v>
      </c>
      <c r="CG64" s="195"/>
      <c r="CH64" s="195"/>
      <c r="CI64" s="195"/>
      <c r="CJ64" s="195"/>
      <c r="CK64" s="195"/>
      <c r="CL64" s="195"/>
      <c r="CM64" s="195"/>
      <c r="CN64" s="195"/>
      <c r="CO64" s="195"/>
      <c r="CP64" s="195"/>
      <c r="CQ64" s="195"/>
      <c r="CR64" s="195"/>
      <c r="CS64" s="195"/>
      <c r="CT64" s="195"/>
      <c r="CU64" s="195"/>
      <c r="CV64" s="195"/>
      <c r="CW64" s="195"/>
      <c r="CX64" s="195"/>
      <c r="CY64" s="195"/>
      <c r="CZ64" s="195"/>
      <c r="DA64" s="195"/>
      <c r="DB64" s="195"/>
      <c r="DC64" s="195"/>
      <c r="DD64" s="195"/>
      <c r="DE64" s="195"/>
      <c r="DF64" s="189">
        <f t="shared" si="6"/>
        <v>0</v>
      </c>
      <c r="DG64" s="190"/>
      <c r="DH64" s="190"/>
      <c r="DI64" s="190"/>
      <c r="DJ64" s="190"/>
      <c r="DK64" s="190"/>
      <c r="DL64" s="190"/>
      <c r="DM64" s="190"/>
      <c r="DN64" s="190"/>
      <c r="DO64" s="190"/>
      <c r="DP64" s="190"/>
      <c r="DQ64" s="190"/>
      <c r="DR64" s="191"/>
      <c r="DS64" s="71"/>
      <c r="DT64" s="71"/>
      <c r="DU64" s="71"/>
      <c r="DV64" s="71"/>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t="s">
        <v>14</v>
      </c>
      <c r="EX64" s="192"/>
      <c r="EY64" s="192"/>
      <c r="EZ64" s="192"/>
      <c r="FA64" s="192"/>
      <c r="FB64" s="192"/>
      <c r="FC64" s="192"/>
      <c r="FD64" s="192"/>
      <c r="FE64" s="192"/>
      <c r="FF64" s="192"/>
      <c r="FG64" s="192"/>
      <c r="FH64" s="192"/>
      <c r="FI64" s="192"/>
    </row>
    <row r="65" spans="1:165" ht="15" customHeight="1" x14ac:dyDescent="0.2">
      <c r="A65" s="193" t="s">
        <v>444</v>
      </c>
      <c r="B65" s="194"/>
      <c r="C65" s="194"/>
      <c r="D65" s="194"/>
      <c r="E65" s="194"/>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194"/>
      <c r="BM65" s="194"/>
      <c r="BN65" s="194"/>
      <c r="BO65" s="194"/>
      <c r="BP65" s="194"/>
      <c r="BQ65" s="194"/>
      <c r="BR65" s="194"/>
      <c r="BS65" s="194"/>
      <c r="BT65" s="194"/>
      <c r="BU65" s="194"/>
      <c r="BV65" s="194"/>
      <c r="BW65" s="194"/>
      <c r="BX65" s="195" t="s">
        <v>445</v>
      </c>
      <c r="BY65" s="195"/>
      <c r="BZ65" s="195"/>
      <c r="CA65" s="195"/>
      <c r="CB65" s="195"/>
      <c r="CC65" s="195"/>
      <c r="CD65" s="195"/>
      <c r="CE65" s="195"/>
      <c r="CF65" s="195" t="s">
        <v>258</v>
      </c>
      <c r="CG65" s="195"/>
      <c r="CH65" s="195"/>
      <c r="CI65" s="195"/>
      <c r="CJ65" s="195"/>
      <c r="CK65" s="195"/>
      <c r="CL65" s="195"/>
      <c r="CM65" s="195"/>
      <c r="CN65" s="195"/>
      <c r="CO65" s="195"/>
      <c r="CP65" s="195"/>
      <c r="CQ65" s="195"/>
      <c r="CR65" s="195"/>
      <c r="CS65" s="195"/>
      <c r="CT65" s="195"/>
      <c r="CU65" s="195"/>
      <c r="CV65" s="195"/>
      <c r="CW65" s="195"/>
      <c r="CX65" s="195"/>
      <c r="CY65" s="195"/>
      <c r="CZ65" s="195"/>
      <c r="DA65" s="195"/>
      <c r="DB65" s="195"/>
      <c r="DC65" s="195"/>
      <c r="DD65" s="195"/>
      <c r="DE65" s="195"/>
      <c r="DF65" s="189">
        <f t="shared" si="6"/>
        <v>0</v>
      </c>
      <c r="DG65" s="190"/>
      <c r="DH65" s="190"/>
      <c r="DI65" s="190"/>
      <c r="DJ65" s="190"/>
      <c r="DK65" s="190"/>
      <c r="DL65" s="190"/>
      <c r="DM65" s="190"/>
      <c r="DN65" s="190"/>
      <c r="DO65" s="190"/>
      <c r="DP65" s="190"/>
      <c r="DQ65" s="190"/>
      <c r="DR65" s="191"/>
      <c r="DS65" s="71"/>
      <c r="DT65" s="71"/>
      <c r="DU65" s="71"/>
      <c r="DV65" s="71"/>
      <c r="DW65" s="192"/>
      <c r="DX65" s="192"/>
      <c r="DY65" s="192"/>
      <c r="DZ65" s="192"/>
      <c r="EA65" s="192"/>
      <c r="EB65" s="192"/>
      <c r="EC65" s="192"/>
      <c r="ED65" s="192"/>
      <c r="EE65" s="192"/>
      <c r="EF65" s="192"/>
      <c r="EG65" s="192"/>
      <c r="EH65" s="192"/>
      <c r="EI65" s="192"/>
      <c r="EJ65" s="192"/>
      <c r="EK65" s="192"/>
      <c r="EL65" s="192"/>
      <c r="EM65" s="192"/>
      <c r="EN65" s="192"/>
      <c r="EO65" s="192"/>
      <c r="EP65" s="192"/>
      <c r="EQ65" s="192"/>
      <c r="ER65" s="192"/>
      <c r="ES65" s="192"/>
      <c r="ET65" s="192"/>
      <c r="EU65" s="192"/>
      <c r="EV65" s="192"/>
      <c r="EW65" s="192" t="s">
        <v>14</v>
      </c>
      <c r="EX65" s="192"/>
      <c r="EY65" s="192"/>
      <c r="EZ65" s="192"/>
      <c r="FA65" s="192"/>
      <c r="FB65" s="192"/>
      <c r="FC65" s="192"/>
      <c r="FD65" s="192"/>
      <c r="FE65" s="192"/>
      <c r="FF65" s="192"/>
      <c r="FG65" s="192"/>
      <c r="FH65" s="192"/>
      <c r="FI65" s="192"/>
    </row>
    <row r="66" spans="1:165" ht="27" customHeight="1" x14ac:dyDescent="0.2">
      <c r="A66" s="207" t="s">
        <v>256</v>
      </c>
      <c r="B66" s="208"/>
      <c r="C66" s="208"/>
      <c r="D66" s="208"/>
      <c r="E66" s="208"/>
      <c r="F66" s="208"/>
      <c r="G66" s="208"/>
      <c r="H66" s="208"/>
      <c r="I66" s="208"/>
      <c r="J66" s="208"/>
      <c r="K66" s="208"/>
      <c r="L66" s="208"/>
      <c r="M66" s="208"/>
      <c r="N66" s="208"/>
      <c r="O66" s="208"/>
      <c r="P66" s="208"/>
      <c r="Q66" s="208"/>
      <c r="R66" s="208"/>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c r="BI66" s="208"/>
      <c r="BJ66" s="208"/>
      <c r="BK66" s="208"/>
      <c r="BL66" s="208"/>
      <c r="BM66" s="208"/>
      <c r="BN66" s="208"/>
      <c r="BO66" s="208"/>
      <c r="BP66" s="208"/>
      <c r="BQ66" s="208"/>
      <c r="BR66" s="208"/>
      <c r="BS66" s="208"/>
      <c r="BT66" s="208"/>
      <c r="BU66" s="208"/>
      <c r="BV66" s="208"/>
      <c r="BW66" s="208"/>
      <c r="BX66" s="195" t="s">
        <v>257</v>
      </c>
      <c r="BY66" s="195"/>
      <c r="BZ66" s="195"/>
      <c r="CA66" s="195"/>
      <c r="CB66" s="195"/>
      <c r="CC66" s="195"/>
      <c r="CD66" s="195"/>
      <c r="CE66" s="195"/>
      <c r="CF66" s="195" t="s">
        <v>258</v>
      </c>
      <c r="CG66" s="195"/>
      <c r="CH66" s="195"/>
      <c r="CI66" s="195"/>
      <c r="CJ66" s="195"/>
      <c r="CK66" s="195"/>
      <c r="CL66" s="195"/>
      <c r="CM66" s="195"/>
      <c r="CN66" s="195"/>
      <c r="CO66" s="195"/>
      <c r="CP66" s="195"/>
      <c r="CQ66" s="195"/>
      <c r="CR66" s="195"/>
      <c r="CS66" s="195"/>
      <c r="CT66" s="195"/>
      <c r="CU66" s="195"/>
      <c r="CV66" s="195"/>
      <c r="CW66" s="195"/>
      <c r="CX66" s="195"/>
      <c r="CY66" s="195"/>
      <c r="CZ66" s="195"/>
      <c r="DA66" s="195"/>
      <c r="DB66" s="195"/>
      <c r="DC66" s="195"/>
      <c r="DD66" s="195"/>
      <c r="DE66" s="195"/>
      <c r="DF66" s="189">
        <f t="shared" si="6"/>
        <v>0</v>
      </c>
      <c r="DG66" s="190"/>
      <c r="DH66" s="190"/>
      <c r="DI66" s="190"/>
      <c r="DJ66" s="190"/>
      <c r="DK66" s="190"/>
      <c r="DL66" s="190"/>
      <c r="DM66" s="190"/>
      <c r="DN66" s="190"/>
      <c r="DO66" s="190"/>
      <c r="DP66" s="190"/>
      <c r="DQ66" s="190"/>
      <c r="DR66" s="191"/>
      <c r="DS66" s="71"/>
      <c r="DT66" s="71"/>
      <c r="DU66" s="71"/>
      <c r="DV66" s="71"/>
      <c r="DW66" s="192"/>
      <c r="DX66" s="192"/>
      <c r="DY66" s="192"/>
      <c r="DZ66" s="192"/>
      <c r="EA66" s="192"/>
      <c r="EB66" s="192"/>
      <c r="EC66" s="192"/>
      <c r="ED66" s="192"/>
      <c r="EE66" s="192"/>
      <c r="EF66" s="192"/>
      <c r="EG66" s="192"/>
      <c r="EH66" s="192"/>
      <c r="EI66" s="192"/>
      <c r="EJ66" s="192"/>
      <c r="EK66" s="192"/>
      <c r="EL66" s="192"/>
      <c r="EM66" s="192"/>
      <c r="EN66" s="192"/>
      <c r="EO66" s="192"/>
      <c r="EP66" s="192"/>
      <c r="EQ66" s="192"/>
      <c r="ER66" s="192"/>
      <c r="ES66" s="192"/>
      <c r="ET66" s="192"/>
      <c r="EU66" s="192"/>
      <c r="EV66" s="192"/>
      <c r="EW66" s="192" t="s">
        <v>14</v>
      </c>
      <c r="EX66" s="192"/>
      <c r="EY66" s="192"/>
      <c r="EZ66" s="192"/>
      <c r="FA66" s="192"/>
      <c r="FB66" s="192"/>
      <c r="FC66" s="192"/>
      <c r="FD66" s="192"/>
      <c r="FE66" s="192"/>
      <c r="FF66" s="192"/>
      <c r="FG66" s="192"/>
      <c r="FH66" s="192"/>
      <c r="FI66" s="192"/>
    </row>
    <row r="67" spans="1:165" ht="11.25" customHeight="1" x14ac:dyDescent="0.2">
      <c r="A67" s="193" t="s">
        <v>259</v>
      </c>
      <c r="B67" s="194"/>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194"/>
      <c r="AU67" s="194"/>
      <c r="AV67" s="194"/>
      <c r="AW67" s="194"/>
      <c r="AX67" s="194"/>
      <c r="AY67" s="194"/>
      <c r="AZ67" s="194"/>
      <c r="BA67" s="194"/>
      <c r="BB67" s="194"/>
      <c r="BC67" s="194"/>
      <c r="BD67" s="194"/>
      <c r="BE67" s="194"/>
      <c r="BF67" s="194"/>
      <c r="BG67" s="194"/>
      <c r="BH67" s="194"/>
      <c r="BI67" s="194"/>
      <c r="BJ67" s="194"/>
      <c r="BK67" s="194"/>
      <c r="BL67" s="194"/>
      <c r="BM67" s="194"/>
      <c r="BN67" s="194"/>
      <c r="BO67" s="194"/>
      <c r="BP67" s="194"/>
      <c r="BQ67" s="194"/>
      <c r="BR67" s="194"/>
      <c r="BS67" s="194"/>
      <c r="BT67" s="194"/>
      <c r="BU67" s="194"/>
      <c r="BV67" s="194"/>
      <c r="BW67" s="194"/>
      <c r="BX67" s="195" t="s">
        <v>260</v>
      </c>
      <c r="BY67" s="195"/>
      <c r="BZ67" s="195"/>
      <c r="CA67" s="195"/>
      <c r="CB67" s="195"/>
      <c r="CC67" s="195"/>
      <c r="CD67" s="195"/>
      <c r="CE67" s="195"/>
      <c r="CF67" s="195" t="s">
        <v>261</v>
      </c>
      <c r="CG67" s="195"/>
      <c r="CH67" s="195"/>
      <c r="CI67" s="195"/>
      <c r="CJ67" s="195"/>
      <c r="CK67" s="195"/>
      <c r="CL67" s="195"/>
      <c r="CM67" s="195"/>
      <c r="CN67" s="195"/>
      <c r="CO67" s="195"/>
      <c r="CP67" s="195"/>
      <c r="CQ67" s="195"/>
      <c r="CR67" s="195"/>
      <c r="CS67" s="195"/>
      <c r="CT67" s="195"/>
      <c r="CU67" s="195"/>
      <c r="CV67" s="195"/>
      <c r="CW67" s="195"/>
      <c r="CX67" s="195"/>
      <c r="CY67" s="195"/>
      <c r="CZ67" s="195"/>
      <c r="DA67" s="195"/>
      <c r="DB67" s="195"/>
      <c r="DC67" s="195"/>
      <c r="DD67" s="195"/>
      <c r="DE67" s="195"/>
      <c r="DF67" s="189">
        <f t="shared" si="6"/>
        <v>0</v>
      </c>
      <c r="DG67" s="190"/>
      <c r="DH67" s="190"/>
      <c r="DI67" s="190"/>
      <c r="DJ67" s="190"/>
      <c r="DK67" s="190"/>
      <c r="DL67" s="190"/>
      <c r="DM67" s="190"/>
      <c r="DN67" s="190"/>
      <c r="DO67" s="190"/>
      <c r="DP67" s="190"/>
      <c r="DQ67" s="190"/>
      <c r="DR67" s="191"/>
      <c r="DS67" s="71"/>
      <c r="DT67" s="71"/>
      <c r="DU67" s="71"/>
      <c r="DV67" s="71"/>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t="s">
        <v>14</v>
      </c>
      <c r="EX67" s="192"/>
      <c r="EY67" s="192"/>
      <c r="EZ67" s="192"/>
      <c r="FA67" s="192"/>
      <c r="FB67" s="192"/>
      <c r="FC67" s="192"/>
      <c r="FD67" s="192"/>
      <c r="FE67" s="192"/>
      <c r="FF67" s="192"/>
      <c r="FG67" s="192"/>
      <c r="FH67" s="192"/>
      <c r="FI67" s="192"/>
    </row>
    <row r="68" spans="1:165" x14ac:dyDescent="0.2">
      <c r="A68" s="205" t="s">
        <v>262</v>
      </c>
      <c r="B68" s="206"/>
      <c r="C68" s="206"/>
      <c r="D68" s="206"/>
      <c r="E68" s="206"/>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c r="BI68" s="206"/>
      <c r="BJ68" s="206"/>
      <c r="BK68" s="206"/>
      <c r="BL68" s="206"/>
      <c r="BM68" s="206"/>
      <c r="BN68" s="206"/>
      <c r="BO68" s="206"/>
      <c r="BP68" s="206"/>
      <c r="BQ68" s="206"/>
      <c r="BR68" s="206"/>
      <c r="BS68" s="206"/>
      <c r="BT68" s="206"/>
      <c r="BU68" s="206"/>
      <c r="BV68" s="206"/>
      <c r="BW68" s="206"/>
      <c r="BX68" s="195" t="s">
        <v>263</v>
      </c>
      <c r="BY68" s="195"/>
      <c r="BZ68" s="195"/>
      <c r="CA68" s="195"/>
      <c r="CB68" s="195"/>
      <c r="CC68" s="195"/>
      <c r="CD68" s="195"/>
      <c r="CE68" s="195"/>
      <c r="CF68" s="195" t="s">
        <v>264</v>
      </c>
      <c r="CG68" s="195"/>
      <c r="CH68" s="195"/>
      <c r="CI68" s="195"/>
      <c r="CJ68" s="195"/>
      <c r="CK68" s="195"/>
      <c r="CL68" s="195"/>
      <c r="CM68" s="195"/>
      <c r="CN68" s="195"/>
      <c r="CO68" s="195"/>
      <c r="CP68" s="195"/>
      <c r="CQ68" s="195"/>
      <c r="CR68" s="195"/>
      <c r="CS68" s="195"/>
      <c r="CT68" s="195"/>
      <c r="CU68" s="195"/>
      <c r="CV68" s="195"/>
      <c r="CW68" s="195"/>
      <c r="CX68" s="195"/>
      <c r="CY68" s="195"/>
      <c r="CZ68" s="195"/>
      <c r="DA68" s="195"/>
      <c r="DB68" s="195"/>
      <c r="DC68" s="195"/>
      <c r="DD68" s="195"/>
      <c r="DE68" s="195"/>
      <c r="DF68" s="189">
        <f t="shared" si="6"/>
        <v>0</v>
      </c>
      <c r="DG68" s="190"/>
      <c r="DH68" s="190"/>
      <c r="DI68" s="190"/>
      <c r="DJ68" s="190"/>
      <c r="DK68" s="190"/>
      <c r="DL68" s="190"/>
      <c r="DM68" s="190"/>
      <c r="DN68" s="190"/>
      <c r="DO68" s="190"/>
      <c r="DP68" s="190"/>
      <c r="DQ68" s="190"/>
      <c r="DR68" s="191"/>
      <c r="DS68" s="71"/>
      <c r="DT68" s="71"/>
      <c r="DU68" s="71"/>
      <c r="DV68" s="71"/>
      <c r="DW68" s="192"/>
      <c r="DX68" s="192"/>
      <c r="DY68" s="192"/>
      <c r="DZ68" s="192"/>
      <c r="EA68" s="192"/>
      <c r="EB68" s="192"/>
      <c r="EC68" s="192"/>
      <c r="ED68" s="192"/>
      <c r="EE68" s="192"/>
      <c r="EF68" s="192"/>
      <c r="EG68" s="192"/>
      <c r="EH68" s="192"/>
      <c r="EI68" s="192"/>
      <c r="EJ68" s="192"/>
      <c r="EK68" s="192"/>
      <c r="EL68" s="192"/>
      <c r="EM68" s="192"/>
      <c r="EN68" s="192"/>
      <c r="EO68" s="192"/>
      <c r="EP68" s="192"/>
      <c r="EQ68" s="192"/>
      <c r="ER68" s="192"/>
      <c r="ES68" s="192"/>
      <c r="ET68" s="192"/>
      <c r="EU68" s="192"/>
      <c r="EV68" s="192"/>
      <c r="EW68" s="192" t="s">
        <v>14</v>
      </c>
      <c r="EX68" s="192"/>
      <c r="EY68" s="192"/>
      <c r="EZ68" s="192"/>
      <c r="FA68" s="192"/>
      <c r="FB68" s="192"/>
      <c r="FC68" s="192"/>
      <c r="FD68" s="192"/>
      <c r="FE68" s="192"/>
      <c r="FF68" s="192"/>
      <c r="FG68" s="192"/>
      <c r="FH68" s="192"/>
      <c r="FI68" s="192"/>
    </row>
    <row r="69" spans="1:165" ht="23.25" customHeight="1" x14ac:dyDescent="0.2">
      <c r="A69" s="205"/>
      <c r="B69" s="206"/>
      <c r="C69" s="206"/>
      <c r="D69" s="206"/>
      <c r="E69" s="206"/>
      <c r="F69" s="206"/>
      <c r="G69" s="206"/>
      <c r="H69" s="206"/>
      <c r="I69" s="206"/>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c r="BI69" s="206"/>
      <c r="BJ69" s="206"/>
      <c r="BK69" s="206"/>
      <c r="BL69" s="206"/>
      <c r="BM69" s="206"/>
      <c r="BN69" s="206"/>
      <c r="BO69" s="206"/>
      <c r="BP69" s="206"/>
      <c r="BQ69" s="206"/>
      <c r="BR69" s="206"/>
      <c r="BS69" s="206"/>
      <c r="BT69" s="206"/>
      <c r="BU69" s="206"/>
      <c r="BV69" s="206"/>
      <c r="BW69" s="206"/>
      <c r="BX69" s="195"/>
      <c r="BY69" s="195"/>
      <c r="BZ69" s="195"/>
      <c r="CA69" s="195"/>
      <c r="CB69" s="195"/>
      <c r="CC69" s="195"/>
      <c r="CD69" s="195"/>
      <c r="CE69" s="195"/>
      <c r="CF69" s="195"/>
      <c r="CG69" s="195"/>
      <c r="CH69" s="195"/>
      <c r="CI69" s="195"/>
      <c r="CJ69" s="195"/>
      <c r="CK69" s="195"/>
      <c r="CL69" s="195"/>
      <c r="CM69" s="195"/>
      <c r="CN69" s="195"/>
      <c r="CO69" s="195"/>
      <c r="CP69" s="195"/>
      <c r="CQ69" s="195"/>
      <c r="CR69" s="195"/>
      <c r="CS69" s="195"/>
      <c r="CT69" s="195"/>
      <c r="CU69" s="195"/>
      <c r="CV69" s="195"/>
      <c r="CW69" s="195"/>
      <c r="CX69" s="195"/>
      <c r="CY69" s="195"/>
      <c r="CZ69" s="195"/>
      <c r="DA69" s="195"/>
      <c r="DB69" s="195"/>
      <c r="DC69" s="195"/>
      <c r="DD69" s="195"/>
      <c r="DE69" s="195"/>
      <c r="DF69" s="189">
        <f t="shared" si="6"/>
        <v>0</v>
      </c>
      <c r="DG69" s="190"/>
      <c r="DH69" s="190"/>
      <c r="DI69" s="190"/>
      <c r="DJ69" s="190"/>
      <c r="DK69" s="190"/>
      <c r="DL69" s="190"/>
      <c r="DM69" s="190"/>
      <c r="DN69" s="190"/>
      <c r="DO69" s="190"/>
      <c r="DP69" s="190"/>
      <c r="DQ69" s="190"/>
      <c r="DR69" s="191"/>
      <c r="DS69" s="71"/>
      <c r="DT69" s="71"/>
      <c r="DU69" s="71"/>
      <c r="DV69" s="71"/>
      <c r="DW69" s="192"/>
      <c r="DX69" s="192"/>
      <c r="DY69" s="192"/>
      <c r="DZ69" s="192"/>
      <c r="EA69" s="192"/>
      <c r="EB69" s="192"/>
      <c r="EC69" s="192"/>
      <c r="ED69" s="192"/>
      <c r="EE69" s="192"/>
      <c r="EF69" s="192"/>
      <c r="EG69" s="192"/>
      <c r="EH69" s="192"/>
      <c r="EI69" s="192"/>
      <c r="EJ69" s="192"/>
      <c r="EK69" s="192"/>
      <c r="EL69" s="192"/>
      <c r="EM69" s="192"/>
      <c r="EN69" s="192"/>
      <c r="EO69" s="192"/>
      <c r="EP69" s="192"/>
      <c r="EQ69" s="192"/>
      <c r="ER69" s="192"/>
      <c r="ES69" s="192"/>
      <c r="ET69" s="192"/>
      <c r="EU69" s="192"/>
      <c r="EV69" s="192"/>
      <c r="EW69" s="192"/>
      <c r="EX69" s="192"/>
      <c r="EY69" s="192"/>
      <c r="EZ69" s="192"/>
      <c r="FA69" s="192"/>
      <c r="FB69" s="192"/>
      <c r="FC69" s="192"/>
      <c r="FD69" s="192"/>
      <c r="FE69" s="192"/>
      <c r="FF69" s="192"/>
      <c r="FG69" s="192"/>
      <c r="FH69" s="192"/>
      <c r="FI69" s="192"/>
    </row>
    <row r="70" spans="1:165" ht="19.5" customHeight="1" x14ac:dyDescent="0.2">
      <c r="A70" s="193" t="s">
        <v>265</v>
      </c>
      <c r="B70" s="194"/>
      <c r="C70" s="194"/>
      <c r="D70" s="194"/>
      <c r="E70" s="194"/>
      <c r="F70" s="194"/>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194"/>
      <c r="BM70" s="194"/>
      <c r="BN70" s="194"/>
      <c r="BO70" s="194"/>
      <c r="BP70" s="194"/>
      <c r="BQ70" s="194"/>
      <c r="BR70" s="194"/>
      <c r="BS70" s="194"/>
      <c r="BT70" s="194"/>
      <c r="BU70" s="194"/>
      <c r="BV70" s="194"/>
      <c r="BW70" s="194"/>
      <c r="BX70" s="195" t="s">
        <v>266</v>
      </c>
      <c r="BY70" s="195"/>
      <c r="BZ70" s="195"/>
      <c r="CA70" s="195"/>
      <c r="CB70" s="195"/>
      <c r="CC70" s="195"/>
      <c r="CD70" s="195"/>
      <c r="CE70" s="195"/>
      <c r="CF70" s="195" t="s">
        <v>267</v>
      </c>
      <c r="CG70" s="195"/>
      <c r="CH70" s="195"/>
      <c r="CI70" s="195"/>
      <c r="CJ70" s="195"/>
      <c r="CK70" s="195"/>
      <c r="CL70" s="195"/>
      <c r="CM70" s="195"/>
      <c r="CN70" s="195"/>
      <c r="CO70" s="195"/>
      <c r="CP70" s="195"/>
      <c r="CQ70" s="195"/>
      <c r="CR70" s="195"/>
      <c r="CS70" s="195"/>
      <c r="CT70" s="195"/>
      <c r="CU70" s="195"/>
      <c r="CV70" s="195"/>
      <c r="CW70" s="195"/>
      <c r="CX70" s="195"/>
      <c r="CY70" s="195"/>
      <c r="CZ70" s="195"/>
      <c r="DA70" s="195"/>
      <c r="DB70" s="195"/>
      <c r="DC70" s="195"/>
      <c r="DD70" s="195"/>
      <c r="DE70" s="195"/>
      <c r="DF70" s="189">
        <f t="shared" si="6"/>
        <v>0</v>
      </c>
      <c r="DG70" s="190"/>
      <c r="DH70" s="190"/>
      <c r="DI70" s="190"/>
      <c r="DJ70" s="190"/>
      <c r="DK70" s="190"/>
      <c r="DL70" s="190"/>
      <c r="DM70" s="190"/>
      <c r="DN70" s="190"/>
      <c r="DO70" s="190"/>
      <c r="DP70" s="190"/>
      <c r="DQ70" s="190"/>
      <c r="DR70" s="191"/>
      <c r="DS70" s="71"/>
      <c r="DT70" s="71"/>
      <c r="DU70" s="71"/>
      <c r="DV70" s="71"/>
      <c r="DW70" s="192"/>
      <c r="DX70" s="192"/>
      <c r="DY70" s="192"/>
      <c r="DZ70" s="192"/>
      <c r="EA70" s="192"/>
      <c r="EB70" s="192"/>
      <c r="EC70" s="192"/>
      <c r="ED70" s="192"/>
      <c r="EE70" s="192"/>
      <c r="EF70" s="192"/>
      <c r="EG70" s="192"/>
      <c r="EH70" s="192"/>
      <c r="EI70" s="192"/>
      <c r="EJ70" s="192"/>
      <c r="EK70" s="192"/>
      <c r="EL70" s="192"/>
      <c r="EM70" s="192"/>
      <c r="EN70" s="192"/>
      <c r="EO70" s="192"/>
      <c r="EP70" s="192"/>
      <c r="EQ70" s="192"/>
      <c r="ER70" s="192"/>
      <c r="ES70" s="192"/>
      <c r="ET70" s="192"/>
      <c r="EU70" s="192"/>
      <c r="EV70" s="192"/>
      <c r="EW70" s="192" t="s">
        <v>14</v>
      </c>
      <c r="EX70" s="192"/>
      <c r="EY70" s="192"/>
      <c r="EZ70" s="192"/>
      <c r="FA70" s="192"/>
      <c r="FB70" s="192"/>
      <c r="FC70" s="192"/>
      <c r="FD70" s="192"/>
      <c r="FE70" s="192"/>
      <c r="FF70" s="192"/>
      <c r="FG70" s="192"/>
      <c r="FH70" s="192"/>
      <c r="FI70" s="192"/>
    </row>
    <row r="71" spans="1:165" ht="30" customHeight="1" x14ac:dyDescent="0.2">
      <c r="A71" s="193" t="s">
        <v>446</v>
      </c>
      <c r="B71" s="194"/>
      <c r="C71" s="194"/>
      <c r="D71" s="194"/>
      <c r="E71" s="194"/>
      <c r="F71" s="194"/>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194"/>
      <c r="AU71" s="194"/>
      <c r="AV71" s="194"/>
      <c r="AW71" s="194"/>
      <c r="AX71" s="194"/>
      <c r="AY71" s="194"/>
      <c r="AZ71" s="194"/>
      <c r="BA71" s="194"/>
      <c r="BB71" s="194"/>
      <c r="BC71" s="194"/>
      <c r="BD71" s="194"/>
      <c r="BE71" s="194"/>
      <c r="BF71" s="194"/>
      <c r="BG71" s="194"/>
      <c r="BH71" s="194"/>
      <c r="BI71" s="194"/>
      <c r="BJ71" s="194"/>
      <c r="BK71" s="194"/>
      <c r="BL71" s="194"/>
      <c r="BM71" s="194"/>
      <c r="BN71" s="194"/>
      <c r="BO71" s="194"/>
      <c r="BP71" s="194"/>
      <c r="BQ71" s="194"/>
      <c r="BR71" s="194"/>
      <c r="BS71" s="194"/>
      <c r="BT71" s="194"/>
      <c r="BU71" s="194"/>
      <c r="BV71" s="194"/>
      <c r="BW71" s="194"/>
      <c r="BX71" s="195" t="s">
        <v>447</v>
      </c>
      <c r="BY71" s="195"/>
      <c r="BZ71" s="195"/>
      <c r="CA71" s="195"/>
      <c r="CB71" s="195"/>
      <c r="CC71" s="195"/>
      <c r="CD71" s="195"/>
      <c r="CE71" s="195"/>
      <c r="CF71" s="195" t="s">
        <v>448</v>
      </c>
      <c r="CG71" s="195"/>
      <c r="CH71" s="195"/>
      <c r="CI71" s="195"/>
      <c r="CJ71" s="195"/>
      <c r="CK71" s="195"/>
      <c r="CL71" s="195"/>
      <c r="CM71" s="195"/>
      <c r="CN71" s="195"/>
      <c r="CO71" s="195"/>
      <c r="CP71" s="195"/>
      <c r="CQ71" s="195"/>
      <c r="CR71" s="195"/>
      <c r="CS71" s="195"/>
      <c r="CT71" s="195"/>
      <c r="CU71" s="195"/>
      <c r="CV71" s="195"/>
      <c r="CW71" s="195"/>
      <c r="CX71" s="195"/>
      <c r="CY71" s="195"/>
      <c r="CZ71" s="195"/>
      <c r="DA71" s="195"/>
      <c r="DB71" s="195"/>
      <c r="DC71" s="195"/>
      <c r="DD71" s="195"/>
      <c r="DE71" s="195"/>
      <c r="DF71" s="189">
        <f t="shared" si="6"/>
        <v>0</v>
      </c>
      <c r="DG71" s="190"/>
      <c r="DH71" s="190"/>
      <c r="DI71" s="190"/>
      <c r="DJ71" s="190"/>
      <c r="DK71" s="190"/>
      <c r="DL71" s="190"/>
      <c r="DM71" s="190"/>
      <c r="DN71" s="190"/>
      <c r="DO71" s="190"/>
      <c r="DP71" s="190"/>
      <c r="DQ71" s="190"/>
      <c r="DR71" s="191"/>
      <c r="DS71" s="71"/>
      <c r="DT71" s="71"/>
      <c r="DU71" s="71"/>
      <c r="DV71" s="71"/>
      <c r="DW71" s="192"/>
      <c r="DX71" s="192"/>
      <c r="DY71" s="192"/>
      <c r="DZ71" s="192"/>
      <c r="EA71" s="192"/>
      <c r="EB71" s="192"/>
      <c r="EC71" s="192"/>
      <c r="ED71" s="192"/>
      <c r="EE71" s="192"/>
      <c r="EF71" s="192"/>
      <c r="EG71" s="192"/>
      <c r="EH71" s="192"/>
      <c r="EI71" s="192"/>
      <c r="EJ71" s="192"/>
      <c r="EK71" s="192"/>
      <c r="EL71" s="192"/>
      <c r="EM71" s="192"/>
      <c r="EN71" s="192"/>
      <c r="EO71" s="192"/>
      <c r="EP71" s="192"/>
      <c r="EQ71" s="192"/>
      <c r="ER71" s="192"/>
      <c r="ES71" s="192"/>
      <c r="ET71" s="192"/>
      <c r="EU71" s="192"/>
      <c r="EV71" s="192"/>
      <c r="EW71" s="192" t="s">
        <v>14</v>
      </c>
      <c r="EX71" s="192"/>
      <c r="EY71" s="192"/>
      <c r="EZ71" s="192"/>
      <c r="FA71" s="192"/>
      <c r="FB71" s="192"/>
      <c r="FC71" s="192"/>
      <c r="FD71" s="192"/>
      <c r="FE71" s="192"/>
      <c r="FF71" s="192"/>
      <c r="FG71" s="192"/>
      <c r="FH71" s="192"/>
      <c r="FI71" s="192"/>
    </row>
    <row r="72" spans="1:165" ht="23.25" customHeight="1" x14ac:dyDescent="0.2">
      <c r="A72" s="207" t="s">
        <v>268</v>
      </c>
      <c r="B72" s="208"/>
      <c r="C72" s="208"/>
      <c r="D72" s="208"/>
      <c r="E72" s="208"/>
      <c r="F72" s="208"/>
      <c r="G72" s="208"/>
      <c r="H72" s="208"/>
      <c r="I72" s="208"/>
      <c r="J72" s="208"/>
      <c r="K72" s="208"/>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c r="BK72" s="208"/>
      <c r="BL72" s="208"/>
      <c r="BM72" s="208"/>
      <c r="BN72" s="208"/>
      <c r="BO72" s="208"/>
      <c r="BP72" s="208"/>
      <c r="BQ72" s="208"/>
      <c r="BR72" s="208"/>
      <c r="BS72" s="208"/>
      <c r="BT72" s="208"/>
      <c r="BU72" s="208"/>
      <c r="BV72" s="208"/>
      <c r="BW72" s="208"/>
      <c r="BX72" s="195" t="s">
        <v>269</v>
      </c>
      <c r="BY72" s="195"/>
      <c r="BZ72" s="195"/>
      <c r="CA72" s="195"/>
      <c r="CB72" s="195"/>
      <c r="CC72" s="195"/>
      <c r="CD72" s="195"/>
      <c r="CE72" s="195"/>
      <c r="CF72" s="195" t="s">
        <v>270</v>
      </c>
      <c r="CG72" s="195"/>
      <c r="CH72" s="195"/>
      <c r="CI72" s="195"/>
      <c r="CJ72" s="195"/>
      <c r="CK72" s="195"/>
      <c r="CL72" s="195"/>
      <c r="CM72" s="195"/>
      <c r="CN72" s="195"/>
      <c r="CO72" s="195"/>
      <c r="CP72" s="195"/>
      <c r="CQ72" s="195"/>
      <c r="CR72" s="195"/>
      <c r="CS72" s="195"/>
      <c r="CT72" s="195"/>
      <c r="CU72" s="195"/>
      <c r="CV72" s="195"/>
      <c r="CW72" s="195"/>
      <c r="CX72" s="195"/>
      <c r="CY72" s="195"/>
      <c r="CZ72" s="195"/>
      <c r="DA72" s="195"/>
      <c r="DB72" s="195"/>
      <c r="DC72" s="195"/>
      <c r="DD72" s="195"/>
      <c r="DE72" s="195"/>
      <c r="DF72" s="189">
        <f t="shared" si="6"/>
        <v>600</v>
      </c>
      <c r="DG72" s="190"/>
      <c r="DH72" s="190"/>
      <c r="DI72" s="190"/>
      <c r="DJ72" s="190"/>
      <c r="DK72" s="190"/>
      <c r="DL72" s="190"/>
      <c r="DM72" s="190"/>
      <c r="DN72" s="190"/>
      <c r="DO72" s="190"/>
      <c r="DP72" s="190"/>
      <c r="DQ72" s="190"/>
      <c r="DR72" s="191"/>
      <c r="DS72" s="71">
        <f>DS73+DS74+DS75</f>
        <v>600</v>
      </c>
      <c r="DT72" s="71">
        <f t="shared" ref="DT72:DV72" si="8">DT73+DT74+DT75</f>
        <v>0</v>
      </c>
      <c r="DU72" s="71">
        <f t="shared" si="8"/>
        <v>0</v>
      </c>
      <c r="DV72" s="71">
        <f t="shared" si="8"/>
        <v>0</v>
      </c>
      <c r="DW72" s="192">
        <f>DW73+DW74+DW75</f>
        <v>600</v>
      </c>
      <c r="DX72" s="192"/>
      <c r="DY72" s="192"/>
      <c r="DZ72" s="192"/>
      <c r="EA72" s="192"/>
      <c r="EB72" s="192"/>
      <c r="EC72" s="192"/>
      <c r="ED72" s="192"/>
      <c r="EE72" s="192"/>
      <c r="EF72" s="192"/>
      <c r="EG72" s="192"/>
      <c r="EH72" s="192"/>
      <c r="EI72" s="192"/>
      <c r="EJ72" s="192">
        <f>EJ73+EJ74+EJ75</f>
        <v>600</v>
      </c>
      <c r="EK72" s="192"/>
      <c r="EL72" s="192"/>
      <c r="EM72" s="192"/>
      <c r="EN72" s="192"/>
      <c r="EO72" s="192"/>
      <c r="EP72" s="192"/>
      <c r="EQ72" s="192"/>
      <c r="ER72" s="192"/>
      <c r="ES72" s="192"/>
      <c r="ET72" s="192"/>
      <c r="EU72" s="192"/>
      <c r="EV72" s="192"/>
      <c r="EW72" s="192" t="s">
        <v>14</v>
      </c>
      <c r="EX72" s="192"/>
      <c r="EY72" s="192"/>
      <c r="EZ72" s="192"/>
      <c r="FA72" s="192"/>
      <c r="FB72" s="192"/>
      <c r="FC72" s="192"/>
      <c r="FD72" s="192"/>
      <c r="FE72" s="192"/>
      <c r="FF72" s="192"/>
      <c r="FG72" s="192"/>
      <c r="FH72" s="192"/>
      <c r="FI72" s="192"/>
    </row>
    <row r="73" spans="1:165" ht="16.5" customHeight="1" x14ac:dyDescent="0.2">
      <c r="A73" s="193" t="s">
        <v>271</v>
      </c>
      <c r="B73" s="194"/>
      <c r="C73" s="194"/>
      <c r="D73" s="194"/>
      <c r="E73" s="194"/>
      <c r="F73" s="194"/>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94"/>
      <c r="BJ73" s="194"/>
      <c r="BK73" s="194"/>
      <c r="BL73" s="194"/>
      <c r="BM73" s="194"/>
      <c r="BN73" s="194"/>
      <c r="BO73" s="194"/>
      <c r="BP73" s="194"/>
      <c r="BQ73" s="194"/>
      <c r="BR73" s="194"/>
      <c r="BS73" s="194"/>
      <c r="BT73" s="194"/>
      <c r="BU73" s="194"/>
      <c r="BV73" s="194"/>
      <c r="BW73" s="194"/>
      <c r="BX73" s="195" t="s">
        <v>272</v>
      </c>
      <c r="BY73" s="195"/>
      <c r="BZ73" s="195"/>
      <c r="CA73" s="195"/>
      <c r="CB73" s="195"/>
      <c r="CC73" s="195"/>
      <c r="CD73" s="195"/>
      <c r="CE73" s="195"/>
      <c r="CF73" s="195" t="s">
        <v>273</v>
      </c>
      <c r="CG73" s="195"/>
      <c r="CH73" s="195"/>
      <c r="CI73" s="195"/>
      <c r="CJ73" s="195"/>
      <c r="CK73" s="195"/>
      <c r="CL73" s="195"/>
      <c r="CM73" s="195"/>
      <c r="CN73" s="195"/>
      <c r="CO73" s="195"/>
      <c r="CP73" s="195"/>
      <c r="CQ73" s="195"/>
      <c r="CR73" s="195"/>
      <c r="CS73" s="195"/>
      <c r="CT73" s="195"/>
      <c r="CU73" s="195"/>
      <c r="CV73" s="195"/>
      <c r="CW73" s="195"/>
      <c r="CX73" s="195"/>
      <c r="CY73" s="195"/>
      <c r="CZ73" s="195"/>
      <c r="DA73" s="195"/>
      <c r="DB73" s="195"/>
      <c r="DC73" s="195"/>
      <c r="DD73" s="195"/>
      <c r="DE73" s="195"/>
      <c r="DF73" s="189">
        <f t="shared" si="6"/>
        <v>600</v>
      </c>
      <c r="DG73" s="190"/>
      <c r="DH73" s="190"/>
      <c r="DI73" s="190"/>
      <c r="DJ73" s="190"/>
      <c r="DK73" s="190"/>
      <c r="DL73" s="190"/>
      <c r="DM73" s="190"/>
      <c r="DN73" s="190"/>
      <c r="DO73" s="190"/>
      <c r="DP73" s="190"/>
      <c r="DQ73" s="190"/>
      <c r="DR73" s="191"/>
      <c r="DS73" s="71">
        <f>'МЗ 2022'!I71</f>
        <v>600</v>
      </c>
      <c r="DT73" s="71"/>
      <c r="DU73" s="71"/>
      <c r="DV73" s="71"/>
      <c r="DW73" s="192">
        <f>'МЗ 2023'!I71</f>
        <v>600</v>
      </c>
      <c r="DX73" s="192"/>
      <c r="DY73" s="192"/>
      <c r="DZ73" s="192"/>
      <c r="EA73" s="192"/>
      <c r="EB73" s="192"/>
      <c r="EC73" s="192"/>
      <c r="ED73" s="192"/>
      <c r="EE73" s="192"/>
      <c r="EF73" s="192"/>
      <c r="EG73" s="192"/>
      <c r="EH73" s="192"/>
      <c r="EI73" s="192"/>
      <c r="EJ73" s="192">
        <f>'МЗ 2024'!I71</f>
        <v>600</v>
      </c>
      <c r="EK73" s="192"/>
      <c r="EL73" s="192"/>
      <c r="EM73" s="192"/>
      <c r="EN73" s="192"/>
      <c r="EO73" s="192"/>
      <c r="EP73" s="192"/>
      <c r="EQ73" s="192"/>
      <c r="ER73" s="192"/>
      <c r="ES73" s="192"/>
      <c r="ET73" s="192"/>
      <c r="EU73" s="192"/>
      <c r="EV73" s="192"/>
      <c r="EW73" s="192" t="s">
        <v>14</v>
      </c>
      <c r="EX73" s="192"/>
      <c r="EY73" s="192"/>
      <c r="EZ73" s="192"/>
      <c r="FA73" s="192"/>
      <c r="FB73" s="192"/>
      <c r="FC73" s="192"/>
      <c r="FD73" s="192"/>
      <c r="FE73" s="192"/>
      <c r="FF73" s="192"/>
      <c r="FG73" s="192"/>
      <c r="FH73" s="192"/>
      <c r="FI73" s="192"/>
    </row>
    <row r="74" spans="1:165" ht="23.25" customHeight="1" x14ac:dyDescent="0.2">
      <c r="A74" s="193" t="s">
        <v>274</v>
      </c>
      <c r="B74" s="194"/>
      <c r="C74" s="194"/>
      <c r="D74" s="194"/>
      <c r="E74" s="194"/>
      <c r="F74" s="194"/>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194"/>
      <c r="BM74" s="194"/>
      <c r="BN74" s="194"/>
      <c r="BO74" s="194"/>
      <c r="BP74" s="194"/>
      <c r="BQ74" s="194"/>
      <c r="BR74" s="194"/>
      <c r="BS74" s="194"/>
      <c r="BT74" s="194"/>
      <c r="BU74" s="194"/>
      <c r="BV74" s="194"/>
      <c r="BW74" s="194"/>
      <c r="BX74" s="195" t="s">
        <v>275</v>
      </c>
      <c r="BY74" s="195"/>
      <c r="BZ74" s="195"/>
      <c r="CA74" s="195"/>
      <c r="CB74" s="195"/>
      <c r="CC74" s="195"/>
      <c r="CD74" s="195"/>
      <c r="CE74" s="195"/>
      <c r="CF74" s="195" t="s">
        <v>276</v>
      </c>
      <c r="CG74" s="195"/>
      <c r="CH74" s="195"/>
      <c r="CI74" s="195"/>
      <c r="CJ74" s="195"/>
      <c r="CK74" s="195"/>
      <c r="CL74" s="195"/>
      <c r="CM74" s="195"/>
      <c r="CN74" s="195"/>
      <c r="CO74" s="195"/>
      <c r="CP74" s="195"/>
      <c r="CQ74" s="195"/>
      <c r="CR74" s="195"/>
      <c r="CS74" s="195"/>
      <c r="CT74" s="195"/>
      <c r="CU74" s="195"/>
      <c r="CV74" s="195"/>
      <c r="CW74" s="195"/>
      <c r="CX74" s="195"/>
      <c r="CY74" s="195"/>
      <c r="CZ74" s="195"/>
      <c r="DA74" s="195"/>
      <c r="DB74" s="195"/>
      <c r="DC74" s="195"/>
      <c r="DD74" s="195"/>
      <c r="DE74" s="195"/>
      <c r="DF74" s="189">
        <f t="shared" si="6"/>
        <v>0</v>
      </c>
      <c r="DG74" s="190"/>
      <c r="DH74" s="190"/>
      <c r="DI74" s="190"/>
      <c r="DJ74" s="190"/>
      <c r="DK74" s="190"/>
      <c r="DL74" s="190"/>
      <c r="DM74" s="190"/>
      <c r="DN74" s="190"/>
      <c r="DO74" s="190"/>
      <c r="DP74" s="190"/>
      <c r="DQ74" s="190"/>
      <c r="DR74" s="191"/>
      <c r="DS74" s="71"/>
      <c r="DT74" s="71"/>
      <c r="DU74" s="71"/>
      <c r="DV74" s="71"/>
      <c r="DW74" s="192"/>
      <c r="DX74" s="192"/>
      <c r="DY74" s="192"/>
      <c r="DZ74" s="192"/>
      <c r="EA74" s="192"/>
      <c r="EB74" s="192"/>
      <c r="EC74" s="192"/>
      <c r="ED74" s="192"/>
      <c r="EE74" s="192"/>
      <c r="EF74" s="192"/>
      <c r="EG74" s="192"/>
      <c r="EH74" s="192"/>
      <c r="EI74" s="192"/>
      <c r="EJ74" s="192"/>
      <c r="EK74" s="192"/>
      <c r="EL74" s="192"/>
      <c r="EM74" s="192"/>
      <c r="EN74" s="192"/>
      <c r="EO74" s="192"/>
      <c r="EP74" s="192"/>
      <c r="EQ74" s="192"/>
      <c r="ER74" s="192"/>
      <c r="ES74" s="192"/>
      <c r="ET74" s="192"/>
      <c r="EU74" s="192"/>
      <c r="EV74" s="192"/>
      <c r="EW74" s="192" t="s">
        <v>14</v>
      </c>
      <c r="EX74" s="192"/>
      <c r="EY74" s="192"/>
      <c r="EZ74" s="192"/>
      <c r="FA74" s="192"/>
      <c r="FB74" s="192"/>
      <c r="FC74" s="192"/>
      <c r="FD74" s="192"/>
      <c r="FE74" s="192"/>
      <c r="FF74" s="192"/>
      <c r="FG74" s="192"/>
      <c r="FH74" s="192"/>
      <c r="FI74" s="192"/>
    </row>
    <row r="75" spans="1:165" ht="27" customHeight="1" x14ac:dyDescent="0.2">
      <c r="A75" s="193" t="s">
        <v>277</v>
      </c>
      <c r="B75" s="194"/>
      <c r="C75" s="194"/>
      <c r="D75" s="194"/>
      <c r="E75" s="194"/>
      <c r="F75" s="194"/>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194"/>
      <c r="AU75" s="194"/>
      <c r="AV75" s="194"/>
      <c r="AW75" s="194"/>
      <c r="AX75" s="194"/>
      <c r="AY75" s="194"/>
      <c r="AZ75" s="194"/>
      <c r="BA75" s="194"/>
      <c r="BB75" s="194"/>
      <c r="BC75" s="194"/>
      <c r="BD75" s="194"/>
      <c r="BE75" s="194"/>
      <c r="BF75" s="194"/>
      <c r="BG75" s="194"/>
      <c r="BH75" s="194"/>
      <c r="BI75" s="194"/>
      <c r="BJ75" s="194"/>
      <c r="BK75" s="194"/>
      <c r="BL75" s="194"/>
      <c r="BM75" s="194"/>
      <c r="BN75" s="194"/>
      <c r="BO75" s="194"/>
      <c r="BP75" s="194"/>
      <c r="BQ75" s="194"/>
      <c r="BR75" s="194"/>
      <c r="BS75" s="194"/>
      <c r="BT75" s="194"/>
      <c r="BU75" s="194"/>
      <c r="BV75" s="194"/>
      <c r="BW75" s="194"/>
      <c r="BX75" s="195" t="s">
        <v>278</v>
      </c>
      <c r="BY75" s="195"/>
      <c r="BZ75" s="195"/>
      <c r="CA75" s="195"/>
      <c r="CB75" s="195"/>
      <c r="CC75" s="195"/>
      <c r="CD75" s="195"/>
      <c r="CE75" s="195"/>
      <c r="CF75" s="195" t="s">
        <v>279</v>
      </c>
      <c r="CG75" s="195"/>
      <c r="CH75" s="195"/>
      <c r="CI75" s="195"/>
      <c r="CJ75" s="195"/>
      <c r="CK75" s="195"/>
      <c r="CL75" s="195"/>
      <c r="CM75" s="195"/>
      <c r="CN75" s="195"/>
      <c r="CO75" s="195"/>
      <c r="CP75" s="195"/>
      <c r="CQ75" s="195"/>
      <c r="CR75" s="195"/>
      <c r="CS75" s="195"/>
      <c r="CT75" s="195"/>
      <c r="CU75" s="195"/>
      <c r="CV75" s="195"/>
      <c r="CW75" s="195"/>
      <c r="CX75" s="195"/>
      <c r="CY75" s="195"/>
      <c r="CZ75" s="195"/>
      <c r="DA75" s="195"/>
      <c r="DB75" s="195"/>
      <c r="DC75" s="195"/>
      <c r="DD75" s="195"/>
      <c r="DE75" s="195"/>
      <c r="DF75" s="189">
        <f t="shared" si="6"/>
        <v>0</v>
      </c>
      <c r="DG75" s="190"/>
      <c r="DH75" s="190"/>
      <c r="DI75" s="190"/>
      <c r="DJ75" s="190"/>
      <c r="DK75" s="190"/>
      <c r="DL75" s="190"/>
      <c r="DM75" s="190"/>
      <c r="DN75" s="190"/>
      <c r="DO75" s="190"/>
      <c r="DP75" s="190"/>
      <c r="DQ75" s="190"/>
      <c r="DR75" s="191"/>
      <c r="DS75" s="71"/>
      <c r="DT75" s="71"/>
      <c r="DU75" s="71"/>
      <c r="DV75" s="71"/>
      <c r="DW75" s="192"/>
      <c r="DX75" s="192"/>
      <c r="DY75" s="192"/>
      <c r="DZ75" s="192"/>
      <c r="EA75" s="192"/>
      <c r="EB75" s="192"/>
      <c r="EC75" s="192"/>
      <c r="ED75" s="192"/>
      <c r="EE75" s="192"/>
      <c r="EF75" s="192"/>
      <c r="EG75" s="192"/>
      <c r="EH75" s="192"/>
      <c r="EI75" s="192"/>
      <c r="EJ75" s="192"/>
      <c r="EK75" s="192"/>
      <c r="EL75" s="192"/>
      <c r="EM75" s="192"/>
      <c r="EN75" s="192"/>
      <c r="EO75" s="192"/>
      <c r="EP75" s="192"/>
      <c r="EQ75" s="192"/>
      <c r="ER75" s="192"/>
      <c r="ES75" s="192"/>
      <c r="ET75" s="192"/>
      <c r="EU75" s="192"/>
      <c r="EV75" s="192"/>
      <c r="EW75" s="192" t="s">
        <v>14</v>
      </c>
      <c r="EX75" s="192"/>
      <c r="EY75" s="192"/>
      <c r="EZ75" s="192"/>
      <c r="FA75" s="192"/>
      <c r="FB75" s="192"/>
      <c r="FC75" s="192"/>
      <c r="FD75" s="192"/>
      <c r="FE75" s="192"/>
      <c r="FF75" s="192"/>
      <c r="FG75" s="192"/>
      <c r="FH75" s="192"/>
      <c r="FI75" s="192"/>
    </row>
    <row r="76" spans="1:165" ht="22.5" customHeight="1" x14ac:dyDescent="0.2">
      <c r="A76" s="207" t="s">
        <v>280</v>
      </c>
      <c r="B76" s="208"/>
      <c r="C76" s="208"/>
      <c r="D76" s="208"/>
      <c r="E76" s="208"/>
      <c r="F76" s="208"/>
      <c r="G76" s="208"/>
      <c r="H76" s="208"/>
      <c r="I76" s="208"/>
      <c r="J76" s="208"/>
      <c r="K76" s="208"/>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c r="BI76" s="208"/>
      <c r="BJ76" s="208"/>
      <c r="BK76" s="208"/>
      <c r="BL76" s="208"/>
      <c r="BM76" s="208"/>
      <c r="BN76" s="208"/>
      <c r="BO76" s="208"/>
      <c r="BP76" s="208"/>
      <c r="BQ76" s="208"/>
      <c r="BR76" s="208"/>
      <c r="BS76" s="208"/>
      <c r="BT76" s="208"/>
      <c r="BU76" s="208"/>
      <c r="BV76" s="208"/>
      <c r="BW76" s="208"/>
      <c r="BX76" s="195" t="s">
        <v>281</v>
      </c>
      <c r="BY76" s="195"/>
      <c r="BZ76" s="195"/>
      <c r="CA76" s="195"/>
      <c r="CB76" s="195"/>
      <c r="CC76" s="195"/>
      <c r="CD76" s="195"/>
      <c r="CE76" s="195"/>
      <c r="CF76" s="195" t="s">
        <v>14</v>
      </c>
      <c r="CG76" s="195"/>
      <c r="CH76" s="195"/>
      <c r="CI76" s="195"/>
      <c r="CJ76" s="195"/>
      <c r="CK76" s="195"/>
      <c r="CL76" s="195"/>
      <c r="CM76" s="195"/>
      <c r="CN76" s="195"/>
      <c r="CO76" s="195"/>
      <c r="CP76" s="195"/>
      <c r="CQ76" s="195"/>
      <c r="CR76" s="195"/>
      <c r="CS76" s="195"/>
      <c r="CT76" s="195"/>
      <c r="CU76" s="195"/>
      <c r="CV76" s="195"/>
      <c r="CW76" s="195"/>
      <c r="CX76" s="195"/>
      <c r="CY76" s="195"/>
      <c r="CZ76" s="195"/>
      <c r="DA76" s="195"/>
      <c r="DB76" s="195"/>
      <c r="DC76" s="195"/>
      <c r="DD76" s="195"/>
      <c r="DE76" s="195"/>
      <c r="DF76" s="189">
        <f>DS76+DT76+DU76+DV76</f>
        <v>0</v>
      </c>
      <c r="DG76" s="190"/>
      <c r="DH76" s="190"/>
      <c r="DI76" s="190"/>
      <c r="DJ76" s="190"/>
      <c r="DK76" s="190"/>
      <c r="DL76" s="190"/>
      <c r="DM76" s="190"/>
      <c r="DN76" s="190"/>
      <c r="DO76" s="190"/>
      <c r="DP76" s="190"/>
      <c r="DQ76" s="190"/>
      <c r="DR76" s="191"/>
      <c r="DS76" s="71">
        <f>DS77+DS78+DS79+DS80+DS81+DS82</f>
        <v>0</v>
      </c>
      <c r="DT76" s="71">
        <f t="shared" ref="DT76:DV76" si="9">DT77+DT78+DT79+DT80+DT81+DT82</f>
        <v>0</v>
      </c>
      <c r="DU76" s="71">
        <f t="shared" si="9"/>
        <v>0</v>
      </c>
      <c r="DV76" s="71">
        <f t="shared" si="9"/>
        <v>0</v>
      </c>
      <c r="DW76" s="192">
        <f>+DW77+DW78+DW79+DW80+DW81+DW82</f>
        <v>0</v>
      </c>
      <c r="DX76" s="192"/>
      <c r="DY76" s="192"/>
      <c r="DZ76" s="192"/>
      <c r="EA76" s="192"/>
      <c r="EB76" s="192"/>
      <c r="EC76" s="192"/>
      <c r="ED76" s="192"/>
      <c r="EE76" s="192"/>
      <c r="EF76" s="192"/>
      <c r="EG76" s="192"/>
      <c r="EH76" s="192"/>
      <c r="EI76" s="192"/>
      <c r="EJ76" s="192">
        <f>EJ77+EJ78+EJ79+EJ80+EJ81+EJ82</f>
        <v>0</v>
      </c>
      <c r="EK76" s="192"/>
      <c r="EL76" s="192"/>
      <c r="EM76" s="192"/>
      <c r="EN76" s="192"/>
      <c r="EO76" s="192"/>
      <c r="EP76" s="192"/>
      <c r="EQ76" s="192"/>
      <c r="ER76" s="192"/>
      <c r="ES76" s="192"/>
      <c r="ET76" s="192"/>
      <c r="EU76" s="192"/>
      <c r="EV76" s="192"/>
      <c r="EW76" s="192" t="s">
        <v>14</v>
      </c>
      <c r="EX76" s="192"/>
      <c r="EY76" s="192"/>
      <c r="EZ76" s="192"/>
      <c r="FA76" s="192"/>
      <c r="FB76" s="192"/>
      <c r="FC76" s="192"/>
      <c r="FD76" s="192"/>
      <c r="FE76" s="192"/>
      <c r="FF76" s="192"/>
      <c r="FG76" s="192"/>
      <c r="FH76" s="192"/>
      <c r="FI76" s="192"/>
    </row>
    <row r="77" spans="1:165" ht="22.5" customHeight="1" x14ac:dyDescent="0.2">
      <c r="A77" s="193" t="s">
        <v>449</v>
      </c>
      <c r="B77" s="194"/>
      <c r="C77" s="194"/>
      <c r="D77" s="194"/>
      <c r="E77" s="194"/>
      <c r="F77" s="194"/>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194"/>
      <c r="AU77" s="194"/>
      <c r="AV77" s="194"/>
      <c r="AW77" s="194"/>
      <c r="AX77" s="194"/>
      <c r="AY77" s="194"/>
      <c r="AZ77" s="194"/>
      <c r="BA77" s="194"/>
      <c r="BB77" s="194"/>
      <c r="BC77" s="194"/>
      <c r="BD77" s="194"/>
      <c r="BE77" s="194"/>
      <c r="BF77" s="194"/>
      <c r="BG77" s="194"/>
      <c r="BH77" s="194"/>
      <c r="BI77" s="194"/>
      <c r="BJ77" s="194"/>
      <c r="BK77" s="194"/>
      <c r="BL77" s="194"/>
      <c r="BM77" s="194"/>
      <c r="BN77" s="194"/>
      <c r="BO77" s="194"/>
      <c r="BP77" s="194"/>
      <c r="BQ77" s="194"/>
      <c r="BR77" s="194"/>
      <c r="BS77" s="194"/>
      <c r="BT77" s="194"/>
      <c r="BU77" s="194"/>
      <c r="BV77" s="194"/>
      <c r="BW77" s="194"/>
      <c r="BX77" s="195" t="s">
        <v>283</v>
      </c>
      <c r="BY77" s="195"/>
      <c r="BZ77" s="195"/>
      <c r="CA77" s="195"/>
      <c r="CB77" s="195"/>
      <c r="CC77" s="195"/>
      <c r="CD77" s="195"/>
      <c r="CE77" s="195"/>
      <c r="CF77" s="195" t="s">
        <v>450</v>
      </c>
      <c r="CG77" s="195"/>
      <c r="CH77" s="195"/>
      <c r="CI77" s="195"/>
      <c r="CJ77" s="195"/>
      <c r="CK77" s="195"/>
      <c r="CL77" s="195"/>
      <c r="CM77" s="195"/>
      <c r="CN77" s="195"/>
      <c r="CO77" s="195"/>
      <c r="CP77" s="195"/>
      <c r="CQ77" s="195"/>
      <c r="CR77" s="195"/>
      <c r="CS77" s="195"/>
      <c r="CT77" s="195"/>
      <c r="CU77" s="195"/>
      <c r="CV77" s="195"/>
      <c r="CW77" s="195"/>
      <c r="CX77" s="195"/>
      <c r="CY77" s="195"/>
      <c r="CZ77" s="195"/>
      <c r="DA77" s="195"/>
      <c r="DB77" s="195"/>
      <c r="DC77" s="195"/>
      <c r="DD77" s="195"/>
      <c r="DE77" s="195"/>
      <c r="DF77" s="189">
        <f t="shared" si="6"/>
        <v>0</v>
      </c>
      <c r="DG77" s="190"/>
      <c r="DH77" s="190"/>
      <c r="DI77" s="190"/>
      <c r="DJ77" s="190"/>
      <c r="DK77" s="190"/>
      <c r="DL77" s="190"/>
      <c r="DM77" s="190"/>
      <c r="DN77" s="190"/>
      <c r="DO77" s="190"/>
      <c r="DP77" s="190"/>
      <c r="DQ77" s="190"/>
      <c r="DR77" s="191"/>
      <c r="DS77" s="71"/>
      <c r="DT77" s="71"/>
      <c r="DU77" s="71"/>
      <c r="DV77" s="71"/>
      <c r="DW77" s="192"/>
      <c r="DX77" s="192"/>
      <c r="DY77" s="192"/>
      <c r="DZ77" s="192"/>
      <c r="EA77" s="192"/>
      <c r="EB77" s="192"/>
      <c r="EC77" s="192"/>
      <c r="ED77" s="192"/>
      <c r="EE77" s="192"/>
      <c r="EF77" s="192"/>
      <c r="EG77" s="192"/>
      <c r="EH77" s="192"/>
      <c r="EI77" s="192"/>
      <c r="EJ77" s="192"/>
      <c r="EK77" s="192"/>
      <c r="EL77" s="192"/>
      <c r="EM77" s="192"/>
      <c r="EN77" s="192"/>
      <c r="EO77" s="192"/>
      <c r="EP77" s="192"/>
      <c r="EQ77" s="192"/>
      <c r="ER77" s="192"/>
      <c r="ES77" s="192"/>
      <c r="ET77" s="192"/>
      <c r="EU77" s="192"/>
      <c r="EV77" s="192"/>
      <c r="EW77" s="192" t="s">
        <v>14</v>
      </c>
      <c r="EX77" s="192"/>
      <c r="EY77" s="192"/>
      <c r="EZ77" s="192"/>
      <c r="FA77" s="192"/>
      <c r="FB77" s="192"/>
      <c r="FC77" s="192"/>
      <c r="FD77" s="192"/>
      <c r="FE77" s="192"/>
      <c r="FF77" s="192"/>
      <c r="FG77" s="192"/>
      <c r="FH77" s="192"/>
      <c r="FI77" s="192"/>
    </row>
    <row r="78" spans="1:165" s="73" customFormat="1" ht="21.75" customHeight="1" x14ac:dyDescent="0.2">
      <c r="A78" s="193" t="s">
        <v>451</v>
      </c>
      <c r="B78" s="194"/>
      <c r="C78" s="194"/>
      <c r="D78" s="194"/>
      <c r="E78" s="194"/>
      <c r="F78" s="194"/>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194"/>
      <c r="AU78" s="194"/>
      <c r="AV78" s="194"/>
      <c r="AW78" s="194"/>
      <c r="AX78" s="194"/>
      <c r="AY78" s="194"/>
      <c r="AZ78" s="194"/>
      <c r="BA78" s="194"/>
      <c r="BB78" s="194"/>
      <c r="BC78" s="194"/>
      <c r="BD78" s="194"/>
      <c r="BE78" s="194"/>
      <c r="BF78" s="194"/>
      <c r="BG78" s="194"/>
      <c r="BH78" s="194"/>
      <c r="BI78" s="194"/>
      <c r="BJ78" s="194"/>
      <c r="BK78" s="194"/>
      <c r="BL78" s="194"/>
      <c r="BM78" s="194"/>
      <c r="BN78" s="194"/>
      <c r="BO78" s="194"/>
      <c r="BP78" s="194"/>
      <c r="BQ78" s="194"/>
      <c r="BR78" s="194"/>
      <c r="BS78" s="194"/>
      <c r="BT78" s="194"/>
      <c r="BU78" s="194"/>
      <c r="BV78" s="194"/>
      <c r="BW78" s="194"/>
      <c r="BX78" s="195" t="s">
        <v>286</v>
      </c>
      <c r="BY78" s="195"/>
      <c r="BZ78" s="195"/>
      <c r="CA78" s="195"/>
      <c r="CB78" s="195"/>
      <c r="CC78" s="195"/>
      <c r="CD78" s="195"/>
      <c r="CE78" s="195"/>
      <c r="CF78" s="195" t="s">
        <v>452</v>
      </c>
      <c r="CG78" s="195"/>
      <c r="CH78" s="195"/>
      <c r="CI78" s="195"/>
      <c r="CJ78" s="195"/>
      <c r="CK78" s="195"/>
      <c r="CL78" s="195"/>
      <c r="CM78" s="195"/>
      <c r="CN78" s="195"/>
      <c r="CO78" s="195"/>
      <c r="CP78" s="195"/>
      <c r="CQ78" s="195"/>
      <c r="CR78" s="195"/>
      <c r="CS78" s="195"/>
      <c r="CT78" s="195"/>
      <c r="CU78" s="195"/>
      <c r="CV78" s="195"/>
      <c r="CW78" s="195"/>
      <c r="CX78" s="195"/>
      <c r="CY78" s="195"/>
      <c r="CZ78" s="195"/>
      <c r="DA78" s="195"/>
      <c r="DB78" s="195"/>
      <c r="DC78" s="195"/>
      <c r="DD78" s="195"/>
      <c r="DE78" s="195"/>
      <c r="DF78" s="189">
        <f t="shared" si="6"/>
        <v>0</v>
      </c>
      <c r="DG78" s="190"/>
      <c r="DH78" s="190"/>
      <c r="DI78" s="190"/>
      <c r="DJ78" s="190"/>
      <c r="DK78" s="190"/>
      <c r="DL78" s="190"/>
      <c r="DM78" s="190"/>
      <c r="DN78" s="190"/>
      <c r="DO78" s="190"/>
      <c r="DP78" s="190"/>
      <c r="DQ78" s="190"/>
      <c r="DR78" s="191"/>
      <c r="DS78" s="71"/>
      <c r="DT78" s="71"/>
      <c r="DU78" s="71"/>
      <c r="DV78" s="71"/>
      <c r="DW78" s="192"/>
      <c r="DX78" s="192"/>
      <c r="DY78" s="192"/>
      <c r="DZ78" s="192"/>
      <c r="EA78" s="192"/>
      <c r="EB78" s="192"/>
      <c r="EC78" s="192"/>
      <c r="ED78" s="192"/>
      <c r="EE78" s="192"/>
      <c r="EF78" s="192"/>
      <c r="EG78" s="192"/>
      <c r="EH78" s="192"/>
      <c r="EI78" s="192"/>
      <c r="EJ78" s="192"/>
      <c r="EK78" s="192"/>
      <c r="EL78" s="192"/>
      <c r="EM78" s="192"/>
      <c r="EN78" s="192"/>
      <c r="EO78" s="192"/>
      <c r="EP78" s="192"/>
      <c r="EQ78" s="192"/>
      <c r="ER78" s="192"/>
      <c r="ES78" s="192"/>
      <c r="ET78" s="192"/>
      <c r="EU78" s="192"/>
      <c r="EV78" s="192"/>
      <c r="EW78" s="192" t="s">
        <v>14</v>
      </c>
      <c r="EX78" s="192"/>
      <c r="EY78" s="192"/>
      <c r="EZ78" s="192"/>
      <c r="FA78" s="192"/>
      <c r="FB78" s="192"/>
      <c r="FC78" s="192"/>
      <c r="FD78" s="192"/>
      <c r="FE78" s="192"/>
      <c r="FF78" s="192"/>
      <c r="FG78" s="192"/>
      <c r="FH78" s="192"/>
      <c r="FI78" s="192"/>
    </row>
    <row r="79" spans="1:165" s="73" customFormat="1" ht="18" customHeight="1" x14ac:dyDescent="0.2">
      <c r="A79" s="193" t="s">
        <v>453</v>
      </c>
      <c r="B79" s="194"/>
      <c r="C79" s="194"/>
      <c r="D79" s="194"/>
      <c r="E79" s="194"/>
      <c r="F79" s="194"/>
      <c r="G79" s="194"/>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194"/>
      <c r="AT79" s="194"/>
      <c r="AU79" s="194"/>
      <c r="AV79" s="194"/>
      <c r="AW79" s="194"/>
      <c r="AX79" s="194"/>
      <c r="AY79" s="194"/>
      <c r="AZ79" s="194"/>
      <c r="BA79" s="194"/>
      <c r="BB79" s="194"/>
      <c r="BC79" s="194"/>
      <c r="BD79" s="194"/>
      <c r="BE79" s="194"/>
      <c r="BF79" s="194"/>
      <c r="BG79" s="194"/>
      <c r="BH79" s="194"/>
      <c r="BI79" s="194"/>
      <c r="BJ79" s="194"/>
      <c r="BK79" s="194"/>
      <c r="BL79" s="194"/>
      <c r="BM79" s="194"/>
      <c r="BN79" s="194"/>
      <c r="BO79" s="194"/>
      <c r="BP79" s="194"/>
      <c r="BQ79" s="194"/>
      <c r="BR79" s="194"/>
      <c r="BS79" s="194"/>
      <c r="BT79" s="194"/>
      <c r="BU79" s="194"/>
      <c r="BV79" s="194"/>
      <c r="BW79" s="194"/>
      <c r="BX79" s="195" t="s">
        <v>289</v>
      </c>
      <c r="BY79" s="195"/>
      <c r="BZ79" s="195"/>
      <c r="CA79" s="195"/>
      <c r="CB79" s="195"/>
      <c r="CC79" s="195"/>
      <c r="CD79" s="195"/>
      <c r="CE79" s="195"/>
      <c r="CF79" s="195" t="s">
        <v>454</v>
      </c>
      <c r="CG79" s="195"/>
      <c r="CH79" s="195"/>
      <c r="CI79" s="195"/>
      <c r="CJ79" s="195"/>
      <c r="CK79" s="195"/>
      <c r="CL79" s="195"/>
      <c r="CM79" s="195"/>
      <c r="CN79" s="195"/>
      <c r="CO79" s="195"/>
      <c r="CP79" s="195"/>
      <c r="CQ79" s="195"/>
      <c r="CR79" s="195"/>
      <c r="CS79" s="195"/>
      <c r="CT79" s="195"/>
      <c r="CU79" s="195"/>
      <c r="CV79" s="195"/>
      <c r="CW79" s="195"/>
      <c r="CX79" s="195"/>
      <c r="CY79" s="195"/>
      <c r="CZ79" s="195"/>
      <c r="DA79" s="195"/>
      <c r="DB79" s="195"/>
      <c r="DC79" s="195"/>
      <c r="DD79" s="195"/>
      <c r="DE79" s="195"/>
      <c r="DF79" s="189">
        <f t="shared" si="6"/>
        <v>0</v>
      </c>
      <c r="DG79" s="190"/>
      <c r="DH79" s="190"/>
      <c r="DI79" s="190"/>
      <c r="DJ79" s="190"/>
      <c r="DK79" s="190"/>
      <c r="DL79" s="190"/>
      <c r="DM79" s="190"/>
      <c r="DN79" s="190"/>
      <c r="DO79" s="190"/>
      <c r="DP79" s="190"/>
      <c r="DQ79" s="190"/>
      <c r="DR79" s="191"/>
      <c r="DS79" s="71"/>
      <c r="DT79" s="71"/>
      <c r="DU79" s="71"/>
      <c r="DV79" s="71"/>
      <c r="DW79" s="192"/>
      <c r="DX79" s="192"/>
      <c r="DY79" s="192"/>
      <c r="DZ79" s="192"/>
      <c r="EA79" s="192"/>
      <c r="EB79" s="192"/>
      <c r="EC79" s="192"/>
      <c r="ED79" s="192"/>
      <c r="EE79" s="192"/>
      <c r="EF79" s="192"/>
      <c r="EG79" s="192"/>
      <c r="EH79" s="192"/>
      <c r="EI79" s="192"/>
      <c r="EJ79" s="192"/>
      <c r="EK79" s="192"/>
      <c r="EL79" s="192"/>
      <c r="EM79" s="192"/>
      <c r="EN79" s="192"/>
      <c r="EO79" s="192"/>
      <c r="EP79" s="192"/>
      <c r="EQ79" s="192"/>
      <c r="ER79" s="192"/>
      <c r="ES79" s="192"/>
      <c r="ET79" s="192"/>
      <c r="EU79" s="192"/>
      <c r="EV79" s="192"/>
      <c r="EW79" s="192" t="s">
        <v>14</v>
      </c>
      <c r="EX79" s="192"/>
      <c r="EY79" s="192"/>
      <c r="EZ79" s="192"/>
      <c r="FA79" s="192"/>
      <c r="FB79" s="192"/>
      <c r="FC79" s="192"/>
      <c r="FD79" s="192"/>
      <c r="FE79" s="192"/>
      <c r="FF79" s="192"/>
      <c r="FG79" s="192"/>
      <c r="FH79" s="192"/>
      <c r="FI79" s="192"/>
    </row>
    <row r="80" spans="1:165" s="73" customFormat="1" ht="21.75" customHeight="1" x14ac:dyDescent="0.2">
      <c r="A80" s="193" t="s">
        <v>282</v>
      </c>
      <c r="B80" s="194"/>
      <c r="C80" s="194"/>
      <c r="D80" s="194"/>
      <c r="E80" s="194"/>
      <c r="F80" s="194"/>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194"/>
      <c r="AU80" s="194"/>
      <c r="AV80" s="194"/>
      <c r="AW80" s="194"/>
      <c r="AX80" s="194"/>
      <c r="AY80" s="194"/>
      <c r="AZ80" s="194"/>
      <c r="BA80" s="194"/>
      <c r="BB80" s="194"/>
      <c r="BC80" s="194"/>
      <c r="BD80" s="194"/>
      <c r="BE80" s="194"/>
      <c r="BF80" s="194"/>
      <c r="BG80" s="194"/>
      <c r="BH80" s="194"/>
      <c r="BI80" s="194"/>
      <c r="BJ80" s="194"/>
      <c r="BK80" s="194"/>
      <c r="BL80" s="194"/>
      <c r="BM80" s="194"/>
      <c r="BN80" s="194"/>
      <c r="BO80" s="194"/>
      <c r="BP80" s="194"/>
      <c r="BQ80" s="194"/>
      <c r="BR80" s="194"/>
      <c r="BS80" s="194"/>
      <c r="BT80" s="194"/>
      <c r="BU80" s="194"/>
      <c r="BV80" s="194"/>
      <c r="BW80" s="194"/>
      <c r="BX80" s="195" t="s">
        <v>428</v>
      </c>
      <c r="BY80" s="195"/>
      <c r="BZ80" s="195"/>
      <c r="CA80" s="195"/>
      <c r="CB80" s="195"/>
      <c r="CC80" s="195"/>
      <c r="CD80" s="195"/>
      <c r="CE80" s="195"/>
      <c r="CF80" s="195" t="s">
        <v>284</v>
      </c>
      <c r="CG80" s="195"/>
      <c r="CH80" s="195"/>
      <c r="CI80" s="195"/>
      <c r="CJ80" s="195"/>
      <c r="CK80" s="195"/>
      <c r="CL80" s="195"/>
      <c r="CM80" s="195"/>
      <c r="CN80" s="195"/>
      <c r="CO80" s="195"/>
      <c r="CP80" s="195"/>
      <c r="CQ80" s="195"/>
      <c r="CR80" s="195"/>
      <c r="CS80" s="195"/>
      <c r="CT80" s="195"/>
      <c r="CU80" s="195"/>
      <c r="CV80" s="195"/>
      <c r="CW80" s="195"/>
      <c r="CX80" s="195"/>
      <c r="CY80" s="195"/>
      <c r="CZ80" s="195"/>
      <c r="DA80" s="195"/>
      <c r="DB80" s="195"/>
      <c r="DC80" s="195"/>
      <c r="DD80" s="195"/>
      <c r="DE80" s="195"/>
      <c r="DF80" s="189">
        <f t="shared" si="6"/>
        <v>0</v>
      </c>
      <c r="DG80" s="190"/>
      <c r="DH80" s="190"/>
      <c r="DI80" s="190"/>
      <c r="DJ80" s="190"/>
      <c r="DK80" s="190"/>
      <c r="DL80" s="190"/>
      <c r="DM80" s="190"/>
      <c r="DN80" s="190"/>
      <c r="DO80" s="190"/>
      <c r="DP80" s="190"/>
      <c r="DQ80" s="190"/>
      <c r="DR80" s="191"/>
      <c r="DS80" s="71"/>
      <c r="DT80" s="71"/>
      <c r="DU80" s="71"/>
      <c r="DV80" s="71"/>
      <c r="DW80" s="192"/>
      <c r="DX80" s="192"/>
      <c r="DY80" s="192"/>
      <c r="DZ80" s="192"/>
      <c r="EA80" s="192"/>
      <c r="EB80" s="192"/>
      <c r="EC80" s="192"/>
      <c r="ED80" s="192"/>
      <c r="EE80" s="192"/>
      <c r="EF80" s="192"/>
      <c r="EG80" s="192"/>
      <c r="EH80" s="192"/>
      <c r="EI80" s="192"/>
      <c r="EJ80" s="192"/>
      <c r="EK80" s="192"/>
      <c r="EL80" s="192"/>
      <c r="EM80" s="192"/>
      <c r="EN80" s="192"/>
      <c r="EO80" s="192"/>
      <c r="EP80" s="192"/>
      <c r="EQ80" s="192"/>
      <c r="ER80" s="192"/>
      <c r="ES80" s="192"/>
      <c r="ET80" s="192"/>
      <c r="EU80" s="192"/>
      <c r="EV80" s="192"/>
      <c r="EW80" s="192" t="s">
        <v>14</v>
      </c>
      <c r="EX80" s="192"/>
      <c r="EY80" s="192"/>
      <c r="EZ80" s="192"/>
      <c r="FA80" s="192"/>
      <c r="FB80" s="192"/>
      <c r="FC80" s="192"/>
      <c r="FD80" s="192"/>
      <c r="FE80" s="192"/>
      <c r="FF80" s="192"/>
      <c r="FG80" s="192"/>
      <c r="FH80" s="192"/>
      <c r="FI80" s="192"/>
    </row>
    <row r="81" spans="1:165" ht="20.25" customHeight="1" x14ac:dyDescent="0.2">
      <c r="A81" s="193" t="s">
        <v>285</v>
      </c>
      <c r="B81" s="194"/>
      <c r="C81" s="194"/>
      <c r="D81" s="194"/>
      <c r="E81" s="194"/>
      <c r="F81" s="194"/>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194"/>
      <c r="AU81" s="194"/>
      <c r="AV81" s="194"/>
      <c r="AW81" s="194"/>
      <c r="AX81" s="194"/>
      <c r="AY81" s="194"/>
      <c r="AZ81" s="194"/>
      <c r="BA81" s="194"/>
      <c r="BB81" s="194"/>
      <c r="BC81" s="194"/>
      <c r="BD81" s="194"/>
      <c r="BE81" s="194"/>
      <c r="BF81" s="194"/>
      <c r="BG81" s="194"/>
      <c r="BH81" s="194"/>
      <c r="BI81" s="194"/>
      <c r="BJ81" s="194"/>
      <c r="BK81" s="194"/>
      <c r="BL81" s="194"/>
      <c r="BM81" s="194"/>
      <c r="BN81" s="194"/>
      <c r="BO81" s="194"/>
      <c r="BP81" s="194"/>
      <c r="BQ81" s="194"/>
      <c r="BR81" s="194"/>
      <c r="BS81" s="194"/>
      <c r="BT81" s="194"/>
      <c r="BU81" s="194"/>
      <c r="BV81" s="194"/>
      <c r="BW81" s="194"/>
      <c r="BX81" s="195" t="s">
        <v>429</v>
      </c>
      <c r="BY81" s="195"/>
      <c r="BZ81" s="195"/>
      <c r="CA81" s="195"/>
      <c r="CB81" s="195"/>
      <c r="CC81" s="195"/>
      <c r="CD81" s="195"/>
      <c r="CE81" s="195"/>
      <c r="CF81" s="195" t="s">
        <v>287</v>
      </c>
      <c r="CG81" s="195"/>
      <c r="CH81" s="195"/>
      <c r="CI81" s="195"/>
      <c r="CJ81" s="195"/>
      <c r="CK81" s="195"/>
      <c r="CL81" s="195"/>
      <c r="CM81" s="195"/>
      <c r="CN81" s="195"/>
      <c r="CO81" s="195"/>
      <c r="CP81" s="195"/>
      <c r="CQ81" s="195"/>
      <c r="CR81" s="195"/>
      <c r="CS81" s="195"/>
      <c r="CT81" s="195"/>
      <c r="CU81" s="195"/>
      <c r="CV81" s="195"/>
      <c r="CW81" s="195"/>
      <c r="CX81" s="195"/>
      <c r="CY81" s="195"/>
      <c r="CZ81" s="195"/>
      <c r="DA81" s="195"/>
      <c r="DB81" s="195"/>
      <c r="DC81" s="195"/>
      <c r="DD81" s="195"/>
      <c r="DE81" s="195"/>
      <c r="DF81" s="189">
        <f t="shared" si="6"/>
        <v>0</v>
      </c>
      <c r="DG81" s="190"/>
      <c r="DH81" s="190"/>
      <c r="DI81" s="190"/>
      <c r="DJ81" s="190"/>
      <c r="DK81" s="190"/>
      <c r="DL81" s="190"/>
      <c r="DM81" s="190"/>
      <c r="DN81" s="190"/>
      <c r="DO81" s="190"/>
      <c r="DP81" s="190"/>
      <c r="DQ81" s="190"/>
      <c r="DR81" s="191"/>
      <c r="DS81" s="71"/>
      <c r="DT81" s="71"/>
      <c r="DU81" s="71"/>
      <c r="DV81" s="71"/>
      <c r="DW81" s="192"/>
      <c r="DX81" s="192"/>
      <c r="DY81" s="192"/>
      <c r="DZ81" s="192"/>
      <c r="EA81" s="192"/>
      <c r="EB81" s="192"/>
      <c r="EC81" s="192"/>
      <c r="ED81" s="192"/>
      <c r="EE81" s="192"/>
      <c r="EF81" s="192"/>
      <c r="EG81" s="192"/>
      <c r="EH81" s="192"/>
      <c r="EI81" s="192"/>
      <c r="EJ81" s="192"/>
      <c r="EK81" s="192"/>
      <c r="EL81" s="192"/>
      <c r="EM81" s="192"/>
      <c r="EN81" s="192"/>
      <c r="EO81" s="192"/>
      <c r="EP81" s="192"/>
      <c r="EQ81" s="192"/>
      <c r="ER81" s="192"/>
      <c r="ES81" s="192"/>
      <c r="ET81" s="192"/>
      <c r="EU81" s="192"/>
      <c r="EV81" s="192"/>
      <c r="EW81" s="192" t="s">
        <v>14</v>
      </c>
      <c r="EX81" s="192"/>
      <c r="EY81" s="192"/>
      <c r="EZ81" s="192"/>
      <c r="FA81" s="192"/>
      <c r="FB81" s="192"/>
      <c r="FC81" s="192"/>
      <c r="FD81" s="192"/>
      <c r="FE81" s="192"/>
      <c r="FF81" s="192"/>
      <c r="FG81" s="192"/>
      <c r="FH81" s="192"/>
      <c r="FI81" s="192"/>
    </row>
    <row r="82" spans="1:165" ht="25.5" customHeight="1" x14ac:dyDescent="0.2">
      <c r="A82" s="193" t="s">
        <v>288</v>
      </c>
      <c r="B82" s="194"/>
      <c r="C82" s="194"/>
      <c r="D82" s="194"/>
      <c r="E82" s="194"/>
      <c r="F82" s="194"/>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194"/>
      <c r="BM82" s="194"/>
      <c r="BN82" s="194"/>
      <c r="BO82" s="194"/>
      <c r="BP82" s="194"/>
      <c r="BQ82" s="194"/>
      <c r="BR82" s="194"/>
      <c r="BS82" s="194"/>
      <c r="BT82" s="194"/>
      <c r="BU82" s="194"/>
      <c r="BV82" s="194"/>
      <c r="BW82" s="194"/>
      <c r="BX82" s="195" t="s">
        <v>430</v>
      </c>
      <c r="BY82" s="195"/>
      <c r="BZ82" s="195"/>
      <c r="CA82" s="195"/>
      <c r="CB82" s="195"/>
      <c r="CC82" s="195"/>
      <c r="CD82" s="195"/>
      <c r="CE82" s="195"/>
      <c r="CF82" s="195" t="s">
        <v>290</v>
      </c>
      <c r="CG82" s="195"/>
      <c r="CH82" s="195"/>
      <c r="CI82" s="195"/>
      <c r="CJ82" s="195"/>
      <c r="CK82" s="195"/>
      <c r="CL82" s="195"/>
      <c r="CM82" s="195"/>
      <c r="CN82" s="195"/>
      <c r="CO82" s="195"/>
      <c r="CP82" s="195"/>
      <c r="CQ82" s="195"/>
      <c r="CR82" s="195"/>
      <c r="CS82" s="195"/>
      <c r="CT82" s="195"/>
      <c r="CU82" s="195"/>
      <c r="CV82" s="195"/>
      <c r="CW82" s="195"/>
      <c r="CX82" s="195"/>
      <c r="CY82" s="195"/>
      <c r="CZ82" s="195"/>
      <c r="DA82" s="195"/>
      <c r="DB82" s="195"/>
      <c r="DC82" s="195"/>
      <c r="DD82" s="195"/>
      <c r="DE82" s="195"/>
      <c r="DF82" s="189">
        <f>DS82+DT82+DU82+DV82</f>
        <v>0</v>
      </c>
      <c r="DG82" s="190"/>
      <c r="DH82" s="190"/>
      <c r="DI82" s="190"/>
      <c r="DJ82" s="190"/>
      <c r="DK82" s="190"/>
      <c r="DL82" s="190"/>
      <c r="DM82" s="190"/>
      <c r="DN82" s="190"/>
      <c r="DO82" s="190"/>
      <c r="DP82" s="190"/>
      <c r="DQ82" s="190"/>
      <c r="DR82" s="191"/>
      <c r="DS82" s="71"/>
      <c r="DT82" s="71"/>
      <c r="DU82" s="71"/>
      <c r="DV82" s="71"/>
      <c r="DW82" s="192"/>
      <c r="DX82" s="192"/>
      <c r="DY82" s="192"/>
      <c r="DZ82" s="192"/>
      <c r="EA82" s="192"/>
      <c r="EB82" s="192"/>
      <c r="EC82" s="192"/>
      <c r="ED82" s="192"/>
      <c r="EE82" s="192"/>
      <c r="EF82" s="192"/>
      <c r="EG82" s="192"/>
      <c r="EH82" s="192"/>
      <c r="EI82" s="192"/>
      <c r="EJ82" s="192"/>
      <c r="EK82" s="192"/>
      <c r="EL82" s="192"/>
      <c r="EM82" s="192"/>
      <c r="EN82" s="192"/>
      <c r="EO82" s="192"/>
      <c r="EP82" s="192"/>
      <c r="EQ82" s="192"/>
      <c r="ER82" s="192"/>
      <c r="ES82" s="192"/>
      <c r="ET82" s="192"/>
      <c r="EU82" s="192"/>
      <c r="EV82" s="192"/>
      <c r="EW82" s="192" t="s">
        <v>14</v>
      </c>
      <c r="EX82" s="192"/>
      <c r="EY82" s="192"/>
      <c r="EZ82" s="192"/>
      <c r="FA82" s="192"/>
      <c r="FB82" s="192"/>
      <c r="FC82" s="192"/>
      <c r="FD82" s="192"/>
      <c r="FE82" s="192"/>
      <c r="FF82" s="192"/>
      <c r="FG82" s="192"/>
      <c r="FH82" s="192"/>
      <c r="FI82" s="192"/>
    </row>
    <row r="83" spans="1:165" ht="21.75" customHeight="1" x14ac:dyDescent="0.2">
      <c r="A83" s="207" t="s">
        <v>291</v>
      </c>
      <c r="B83" s="208"/>
      <c r="C83" s="208"/>
      <c r="D83" s="208"/>
      <c r="E83" s="208"/>
      <c r="F83" s="208"/>
      <c r="G83" s="208"/>
      <c r="H83" s="208"/>
      <c r="I83" s="208"/>
      <c r="J83" s="208"/>
      <c r="K83" s="208"/>
      <c r="L83" s="208"/>
      <c r="M83" s="208"/>
      <c r="N83" s="208"/>
      <c r="O83" s="208"/>
      <c r="P83" s="208"/>
      <c r="Q83" s="208"/>
      <c r="R83" s="208"/>
      <c r="S83" s="208"/>
      <c r="T83" s="208"/>
      <c r="U83" s="208"/>
      <c r="V83" s="208"/>
      <c r="W83" s="208"/>
      <c r="X83" s="208"/>
      <c r="Y83" s="208"/>
      <c r="Z83" s="208"/>
      <c r="AA83" s="208"/>
      <c r="AB83" s="208"/>
      <c r="AC83" s="208"/>
      <c r="AD83" s="208"/>
      <c r="AE83" s="208"/>
      <c r="AF83" s="208"/>
      <c r="AG83" s="208"/>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c r="BI83" s="208"/>
      <c r="BJ83" s="208"/>
      <c r="BK83" s="208"/>
      <c r="BL83" s="208"/>
      <c r="BM83" s="208"/>
      <c r="BN83" s="208"/>
      <c r="BO83" s="208"/>
      <c r="BP83" s="208"/>
      <c r="BQ83" s="208"/>
      <c r="BR83" s="208"/>
      <c r="BS83" s="208"/>
      <c r="BT83" s="208"/>
      <c r="BU83" s="208"/>
      <c r="BV83" s="208"/>
      <c r="BW83" s="208"/>
      <c r="BX83" s="195" t="s">
        <v>292</v>
      </c>
      <c r="BY83" s="195"/>
      <c r="BZ83" s="195"/>
      <c r="CA83" s="195"/>
      <c r="CB83" s="195"/>
      <c r="CC83" s="195"/>
      <c r="CD83" s="195"/>
      <c r="CE83" s="195"/>
      <c r="CF83" s="195" t="s">
        <v>14</v>
      </c>
      <c r="CG83" s="195"/>
      <c r="CH83" s="195"/>
      <c r="CI83" s="195"/>
      <c r="CJ83" s="195"/>
      <c r="CK83" s="195"/>
      <c r="CL83" s="195"/>
      <c r="CM83" s="195"/>
      <c r="CN83" s="195"/>
      <c r="CO83" s="195"/>
      <c r="CP83" s="195"/>
      <c r="CQ83" s="195"/>
      <c r="CR83" s="195"/>
      <c r="CS83" s="195"/>
      <c r="CT83" s="195"/>
      <c r="CU83" s="195"/>
      <c r="CV83" s="195"/>
      <c r="CW83" s="195"/>
      <c r="CX83" s="195"/>
      <c r="CY83" s="195"/>
      <c r="CZ83" s="195"/>
      <c r="DA83" s="195"/>
      <c r="DB83" s="195"/>
      <c r="DC83" s="195"/>
      <c r="DD83" s="195"/>
      <c r="DE83" s="195"/>
      <c r="DF83" s="189">
        <f t="shared" si="6"/>
        <v>0</v>
      </c>
      <c r="DG83" s="190"/>
      <c r="DH83" s="190"/>
      <c r="DI83" s="190"/>
      <c r="DJ83" s="190"/>
      <c r="DK83" s="190"/>
      <c r="DL83" s="190"/>
      <c r="DM83" s="190"/>
      <c r="DN83" s="190"/>
      <c r="DO83" s="190"/>
      <c r="DP83" s="190"/>
      <c r="DQ83" s="190"/>
      <c r="DR83" s="191"/>
      <c r="DS83" s="71"/>
      <c r="DT83" s="71"/>
      <c r="DU83" s="71"/>
      <c r="DV83" s="71"/>
      <c r="DW83" s="192"/>
      <c r="DX83" s="192"/>
      <c r="DY83" s="192"/>
      <c r="DZ83" s="192"/>
      <c r="EA83" s="192"/>
      <c r="EB83" s="192"/>
      <c r="EC83" s="192"/>
      <c r="ED83" s="192"/>
      <c r="EE83" s="192"/>
      <c r="EF83" s="192"/>
      <c r="EG83" s="192"/>
      <c r="EH83" s="192"/>
      <c r="EI83" s="192"/>
      <c r="EJ83" s="192"/>
      <c r="EK83" s="192"/>
      <c r="EL83" s="192"/>
      <c r="EM83" s="192"/>
      <c r="EN83" s="192"/>
      <c r="EO83" s="192"/>
      <c r="EP83" s="192"/>
      <c r="EQ83" s="192"/>
      <c r="ER83" s="192"/>
      <c r="ES83" s="192"/>
      <c r="ET83" s="192"/>
      <c r="EU83" s="192"/>
      <c r="EV83" s="192"/>
      <c r="EW83" s="192" t="s">
        <v>14</v>
      </c>
      <c r="EX83" s="192"/>
      <c r="EY83" s="192"/>
      <c r="EZ83" s="192"/>
      <c r="FA83" s="192"/>
      <c r="FB83" s="192"/>
      <c r="FC83" s="192"/>
      <c r="FD83" s="192"/>
      <c r="FE83" s="192"/>
      <c r="FF83" s="192"/>
      <c r="FG83" s="192"/>
      <c r="FH83" s="192"/>
      <c r="FI83" s="192"/>
    </row>
    <row r="84" spans="1:165" ht="28.5" customHeight="1" x14ac:dyDescent="0.2">
      <c r="A84" s="193" t="s">
        <v>293</v>
      </c>
      <c r="B84" s="194"/>
      <c r="C84" s="194"/>
      <c r="D84" s="194"/>
      <c r="E84" s="194"/>
      <c r="F84" s="194"/>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194"/>
      <c r="AU84" s="194"/>
      <c r="AV84" s="194"/>
      <c r="AW84" s="194"/>
      <c r="AX84" s="194"/>
      <c r="AY84" s="194"/>
      <c r="AZ84" s="194"/>
      <c r="BA84" s="194"/>
      <c r="BB84" s="194"/>
      <c r="BC84" s="194"/>
      <c r="BD84" s="194"/>
      <c r="BE84" s="194"/>
      <c r="BF84" s="194"/>
      <c r="BG84" s="194"/>
      <c r="BH84" s="194"/>
      <c r="BI84" s="194"/>
      <c r="BJ84" s="194"/>
      <c r="BK84" s="194"/>
      <c r="BL84" s="194"/>
      <c r="BM84" s="194"/>
      <c r="BN84" s="194"/>
      <c r="BO84" s="194"/>
      <c r="BP84" s="194"/>
      <c r="BQ84" s="194"/>
      <c r="BR84" s="194"/>
      <c r="BS84" s="194"/>
      <c r="BT84" s="194"/>
      <c r="BU84" s="194"/>
      <c r="BV84" s="194"/>
      <c r="BW84" s="194"/>
      <c r="BX84" s="195" t="s">
        <v>294</v>
      </c>
      <c r="BY84" s="195"/>
      <c r="BZ84" s="195"/>
      <c r="CA84" s="195"/>
      <c r="CB84" s="195"/>
      <c r="CC84" s="195"/>
      <c r="CD84" s="195"/>
      <c r="CE84" s="195"/>
      <c r="CF84" s="195" t="s">
        <v>295</v>
      </c>
      <c r="CG84" s="195"/>
      <c r="CH84" s="195"/>
      <c r="CI84" s="195"/>
      <c r="CJ84" s="195"/>
      <c r="CK84" s="195"/>
      <c r="CL84" s="195"/>
      <c r="CM84" s="195"/>
      <c r="CN84" s="195"/>
      <c r="CO84" s="195"/>
      <c r="CP84" s="195"/>
      <c r="CQ84" s="195"/>
      <c r="CR84" s="195"/>
      <c r="CS84" s="195"/>
      <c r="CT84" s="195"/>
      <c r="CU84" s="195"/>
      <c r="CV84" s="195"/>
      <c r="CW84" s="195"/>
      <c r="CX84" s="195"/>
      <c r="CY84" s="195"/>
      <c r="CZ84" s="195"/>
      <c r="DA84" s="195"/>
      <c r="DB84" s="195"/>
      <c r="DC84" s="195"/>
      <c r="DD84" s="195"/>
      <c r="DE84" s="195"/>
      <c r="DF84" s="189">
        <f t="shared" si="6"/>
        <v>0</v>
      </c>
      <c r="DG84" s="190"/>
      <c r="DH84" s="190"/>
      <c r="DI84" s="190"/>
      <c r="DJ84" s="190"/>
      <c r="DK84" s="190"/>
      <c r="DL84" s="190"/>
      <c r="DM84" s="190"/>
      <c r="DN84" s="190"/>
      <c r="DO84" s="190"/>
      <c r="DP84" s="190"/>
      <c r="DQ84" s="190"/>
      <c r="DR84" s="191"/>
      <c r="DS84" s="71"/>
      <c r="DT84" s="71"/>
      <c r="DU84" s="71"/>
      <c r="DV84" s="71"/>
      <c r="DW84" s="192"/>
      <c r="DX84" s="192"/>
      <c r="DY84" s="192"/>
      <c r="DZ84" s="192"/>
      <c r="EA84" s="192"/>
      <c r="EB84" s="192"/>
      <c r="EC84" s="192"/>
      <c r="ED84" s="192"/>
      <c r="EE84" s="192"/>
      <c r="EF84" s="192"/>
      <c r="EG84" s="192"/>
      <c r="EH84" s="192"/>
      <c r="EI84" s="192"/>
      <c r="EJ84" s="192"/>
      <c r="EK84" s="192"/>
      <c r="EL84" s="192"/>
      <c r="EM84" s="192"/>
      <c r="EN84" s="192"/>
      <c r="EO84" s="192"/>
      <c r="EP84" s="192"/>
      <c r="EQ84" s="192"/>
      <c r="ER84" s="192"/>
      <c r="ES84" s="192"/>
      <c r="ET84" s="192"/>
      <c r="EU84" s="192"/>
      <c r="EV84" s="192"/>
      <c r="EW84" s="192" t="s">
        <v>14</v>
      </c>
      <c r="EX84" s="192"/>
      <c r="EY84" s="192"/>
      <c r="EZ84" s="192"/>
      <c r="FA84" s="192"/>
      <c r="FB84" s="192"/>
      <c r="FC84" s="192"/>
      <c r="FD84" s="192"/>
      <c r="FE84" s="192"/>
      <c r="FF84" s="192"/>
      <c r="FG84" s="192"/>
      <c r="FH84" s="192"/>
      <c r="FI84" s="192"/>
    </row>
    <row r="85" spans="1:165" ht="27" customHeight="1" x14ac:dyDescent="0.2">
      <c r="A85" s="207" t="s">
        <v>296</v>
      </c>
      <c r="B85" s="208"/>
      <c r="C85" s="208"/>
      <c r="D85" s="208"/>
      <c r="E85" s="208"/>
      <c r="F85" s="208"/>
      <c r="G85" s="208"/>
      <c r="H85" s="208"/>
      <c r="I85" s="208"/>
      <c r="J85" s="208"/>
      <c r="K85" s="208"/>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c r="BK85" s="208"/>
      <c r="BL85" s="208"/>
      <c r="BM85" s="208"/>
      <c r="BN85" s="208"/>
      <c r="BO85" s="208"/>
      <c r="BP85" s="208"/>
      <c r="BQ85" s="208"/>
      <c r="BR85" s="208"/>
      <c r="BS85" s="208"/>
      <c r="BT85" s="208"/>
      <c r="BU85" s="208"/>
      <c r="BV85" s="208"/>
      <c r="BW85" s="208"/>
      <c r="BX85" s="195" t="s">
        <v>297</v>
      </c>
      <c r="BY85" s="195"/>
      <c r="BZ85" s="195"/>
      <c r="CA85" s="195"/>
      <c r="CB85" s="195"/>
      <c r="CC85" s="195"/>
      <c r="CD85" s="195"/>
      <c r="CE85" s="195"/>
      <c r="CF85" s="195" t="s">
        <v>14</v>
      </c>
      <c r="CG85" s="195"/>
      <c r="CH85" s="195"/>
      <c r="CI85" s="195"/>
      <c r="CJ85" s="195"/>
      <c r="CK85" s="195"/>
      <c r="CL85" s="195"/>
      <c r="CM85" s="195"/>
      <c r="CN85" s="195"/>
      <c r="CO85" s="195"/>
      <c r="CP85" s="195"/>
      <c r="CQ85" s="195"/>
      <c r="CR85" s="195"/>
      <c r="CS85" s="195"/>
      <c r="CT85" s="195"/>
      <c r="CU85" s="195"/>
      <c r="CV85" s="195"/>
      <c r="CW85" s="195"/>
      <c r="CX85" s="195"/>
      <c r="CY85" s="195"/>
      <c r="CZ85" s="195"/>
      <c r="DA85" s="195"/>
      <c r="DB85" s="195"/>
      <c r="DC85" s="195"/>
      <c r="DD85" s="195"/>
      <c r="DE85" s="195"/>
      <c r="DF85" s="189">
        <f>DS85+DT85+DU85+DV85</f>
        <v>1003845.86</v>
      </c>
      <c r="DG85" s="190"/>
      <c r="DH85" s="190"/>
      <c r="DI85" s="190"/>
      <c r="DJ85" s="190"/>
      <c r="DK85" s="190"/>
      <c r="DL85" s="190"/>
      <c r="DM85" s="190"/>
      <c r="DN85" s="190"/>
      <c r="DO85" s="190"/>
      <c r="DP85" s="190"/>
      <c r="DQ85" s="190"/>
      <c r="DR85" s="191"/>
      <c r="DS85" s="71">
        <f>DS86+DS87+DS88+DS89+DS90</f>
        <v>606945.86</v>
      </c>
      <c r="DT85" s="71">
        <f t="shared" ref="DT85:DV85" si="10">DT86+DT87+DT88+DT89+DT90</f>
        <v>0</v>
      </c>
      <c r="DU85" s="71">
        <f t="shared" si="10"/>
        <v>396900</v>
      </c>
      <c r="DV85" s="71">
        <f t="shared" si="10"/>
        <v>0</v>
      </c>
      <c r="DW85" s="192">
        <f>DW86+DW87+DW88+DW89+DW90</f>
        <v>1231100</v>
      </c>
      <c r="DX85" s="192"/>
      <c r="DY85" s="192"/>
      <c r="DZ85" s="192"/>
      <c r="EA85" s="192"/>
      <c r="EB85" s="192"/>
      <c r="EC85" s="192"/>
      <c r="ED85" s="192"/>
      <c r="EE85" s="192"/>
      <c r="EF85" s="192"/>
      <c r="EG85" s="192"/>
      <c r="EH85" s="192"/>
      <c r="EI85" s="192"/>
      <c r="EJ85" s="192">
        <f>EJ86+EJ87+EJ88+EJ89+EJ90</f>
        <v>631100</v>
      </c>
      <c r="EK85" s="192"/>
      <c r="EL85" s="192"/>
      <c r="EM85" s="192"/>
      <c r="EN85" s="192"/>
      <c r="EO85" s="192"/>
      <c r="EP85" s="192"/>
      <c r="EQ85" s="192"/>
      <c r="ER85" s="192"/>
      <c r="ES85" s="192"/>
      <c r="ET85" s="192"/>
      <c r="EU85" s="192"/>
      <c r="EV85" s="192"/>
      <c r="EW85" s="192"/>
      <c r="EX85" s="192"/>
      <c r="EY85" s="192"/>
      <c r="EZ85" s="192"/>
      <c r="FA85" s="192"/>
      <c r="FB85" s="192"/>
      <c r="FC85" s="192"/>
      <c r="FD85" s="192"/>
      <c r="FE85" s="192"/>
      <c r="FF85" s="192"/>
      <c r="FG85" s="192"/>
      <c r="FH85" s="192"/>
      <c r="FI85" s="192"/>
    </row>
    <row r="86" spans="1:165" ht="20.25" customHeight="1" x14ac:dyDescent="0.2">
      <c r="A86" s="193" t="s">
        <v>298</v>
      </c>
      <c r="B86" s="194"/>
      <c r="C86" s="194"/>
      <c r="D86" s="194"/>
      <c r="E86" s="194"/>
      <c r="F86" s="194"/>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194"/>
      <c r="AU86" s="194"/>
      <c r="AV86" s="194"/>
      <c r="AW86" s="194"/>
      <c r="AX86" s="194"/>
      <c r="AY86" s="194"/>
      <c r="AZ86" s="194"/>
      <c r="BA86" s="194"/>
      <c r="BB86" s="194"/>
      <c r="BC86" s="194"/>
      <c r="BD86" s="194"/>
      <c r="BE86" s="194"/>
      <c r="BF86" s="194"/>
      <c r="BG86" s="194"/>
      <c r="BH86" s="194"/>
      <c r="BI86" s="194"/>
      <c r="BJ86" s="194"/>
      <c r="BK86" s="194"/>
      <c r="BL86" s="194"/>
      <c r="BM86" s="194"/>
      <c r="BN86" s="194"/>
      <c r="BO86" s="194"/>
      <c r="BP86" s="194"/>
      <c r="BQ86" s="194"/>
      <c r="BR86" s="194"/>
      <c r="BS86" s="194"/>
      <c r="BT86" s="194"/>
      <c r="BU86" s="194"/>
      <c r="BV86" s="194"/>
      <c r="BW86" s="194"/>
      <c r="BX86" s="195" t="s">
        <v>299</v>
      </c>
      <c r="BY86" s="195"/>
      <c r="BZ86" s="195"/>
      <c r="CA86" s="195"/>
      <c r="CB86" s="195"/>
      <c r="CC86" s="195"/>
      <c r="CD86" s="195"/>
      <c r="CE86" s="195"/>
      <c r="CF86" s="195" t="s">
        <v>300</v>
      </c>
      <c r="CG86" s="195"/>
      <c r="CH86" s="195"/>
      <c r="CI86" s="195"/>
      <c r="CJ86" s="195"/>
      <c r="CK86" s="195"/>
      <c r="CL86" s="195"/>
      <c r="CM86" s="195"/>
      <c r="CN86" s="195"/>
      <c r="CO86" s="195"/>
      <c r="CP86" s="195"/>
      <c r="CQ86" s="195"/>
      <c r="CR86" s="195"/>
      <c r="CS86" s="195"/>
      <c r="CT86" s="195"/>
      <c r="CU86" s="195"/>
      <c r="CV86" s="195"/>
      <c r="CW86" s="195"/>
      <c r="CX86" s="195"/>
      <c r="CY86" s="195"/>
      <c r="CZ86" s="195"/>
      <c r="DA86" s="195"/>
      <c r="DB86" s="195"/>
      <c r="DC86" s="195"/>
      <c r="DD86" s="195"/>
      <c r="DE86" s="195"/>
      <c r="DF86" s="189">
        <f t="shared" si="6"/>
        <v>0</v>
      </c>
      <c r="DG86" s="190"/>
      <c r="DH86" s="190"/>
      <c r="DI86" s="190"/>
      <c r="DJ86" s="190"/>
      <c r="DK86" s="190"/>
      <c r="DL86" s="190"/>
      <c r="DM86" s="190"/>
      <c r="DN86" s="190"/>
      <c r="DO86" s="190"/>
      <c r="DP86" s="190"/>
      <c r="DQ86" s="190"/>
      <c r="DR86" s="191"/>
      <c r="DS86" s="71"/>
      <c r="DT86" s="71"/>
      <c r="DU86" s="71"/>
      <c r="DV86" s="71"/>
      <c r="DW86" s="192"/>
      <c r="DX86" s="192"/>
      <c r="DY86" s="192"/>
      <c r="DZ86" s="192"/>
      <c r="EA86" s="192"/>
      <c r="EB86" s="192"/>
      <c r="EC86" s="192"/>
      <c r="ED86" s="192"/>
      <c r="EE86" s="192"/>
      <c r="EF86" s="192"/>
      <c r="EG86" s="192"/>
      <c r="EH86" s="192"/>
      <c r="EI86" s="192"/>
      <c r="EJ86" s="192"/>
      <c r="EK86" s="192"/>
      <c r="EL86" s="192"/>
      <c r="EM86" s="192"/>
      <c r="EN86" s="192"/>
      <c r="EO86" s="192"/>
      <c r="EP86" s="192"/>
      <c r="EQ86" s="192"/>
      <c r="ER86" s="192"/>
      <c r="ES86" s="192"/>
      <c r="ET86" s="192"/>
      <c r="EU86" s="192"/>
      <c r="EV86" s="192"/>
      <c r="EW86" s="192"/>
      <c r="EX86" s="192"/>
      <c r="EY86" s="192"/>
      <c r="EZ86" s="192"/>
      <c r="FA86" s="192"/>
      <c r="FB86" s="192"/>
      <c r="FC86" s="192"/>
      <c r="FD86" s="192"/>
      <c r="FE86" s="192"/>
      <c r="FF86" s="192"/>
      <c r="FG86" s="192"/>
      <c r="FH86" s="192"/>
      <c r="FI86" s="192"/>
    </row>
    <row r="87" spans="1:165" ht="22.5" customHeight="1" x14ac:dyDescent="0.2">
      <c r="A87" s="193" t="s">
        <v>301</v>
      </c>
      <c r="B87" s="194"/>
      <c r="C87" s="194"/>
      <c r="D87" s="194"/>
      <c r="E87" s="194"/>
      <c r="F87" s="194"/>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c r="AW87" s="194"/>
      <c r="AX87" s="194"/>
      <c r="AY87" s="194"/>
      <c r="AZ87" s="194"/>
      <c r="BA87" s="194"/>
      <c r="BB87" s="194"/>
      <c r="BC87" s="194"/>
      <c r="BD87" s="194"/>
      <c r="BE87" s="194"/>
      <c r="BF87" s="194"/>
      <c r="BG87" s="194"/>
      <c r="BH87" s="194"/>
      <c r="BI87" s="194"/>
      <c r="BJ87" s="194"/>
      <c r="BK87" s="194"/>
      <c r="BL87" s="194"/>
      <c r="BM87" s="194"/>
      <c r="BN87" s="194"/>
      <c r="BO87" s="194"/>
      <c r="BP87" s="194"/>
      <c r="BQ87" s="194"/>
      <c r="BR87" s="194"/>
      <c r="BS87" s="194"/>
      <c r="BT87" s="194"/>
      <c r="BU87" s="194"/>
      <c r="BV87" s="194"/>
      <c r="BW87" s="194"/>
      <c r="BX87" s="195" t="s">
        <v>302</v>
      </c>
      <c r="BY87" s="195"/>
      <c r="BZ87" s="195"/>
      <c r="CA87" s="195"/>
      <c r="CB87" s="195"/>
      <c r="CC87" s="195"/>
      <c r="CD87" s="195"/>
      <c r="CE87" s="195"/>
      <c r="CF87" s="195" t="s">
        <v>303</v>
      </c>
      <c r="CG87" s="195"/>
      <c r="CH87" s="195"/>
      <c r="CI87" s="195"/>
      <c r="CJ87" s="195"/>
      <c r="CK87" s="195"/>
      <c r="CL87" s="195"/>
      <c r="CM87" s="195"/>
      <c r="CN87" s="195"/>
      <c r="CO87" s="195"/>
      <c r="CP87" s="195"/>
      <c r="CQ87" s="195"/>
      <c r="CR87" s="195"/>
      <c r="CS87" s="195"/>
      <c r="CT87" s="195"/>
      <c r="CU87" s="195"/>
      <c r="CV87" s="195"/>
      <c r="CW87" s="195"/>
      <c r="CX87" s="195"/>
      <c r="CY87" s="195"/>
      <c r="CZ87" s="195"/>
      <c r="DA87" s="195"/>
      <c r="DB87" s="195"/>
      <c r="DC87" s="195"/>
      <c r="DD87" s="195"/>
      <c r="DE87" s="195"/>
      <c r="DF87" s="189">
        <f t="shared" si="6"/>
        <v>360900</v>
      </c>
      <c r="DG87" s="190"/>
      <c r="DH87" s="190"/>
      <c r="DI87" s="190"/>
      <c r="DJ87" s="190"/>
      <c r="DK87" s="190"/>
      <c r="DL87" s="190"/>
      <c r="DM87" s="190"/>
      <c r="DN87" s="190"/>
      <c r="DO87" s="190"/>
      <c r="DP87" s="190"/>
      <c r="DQ87" s="190"/>
      <c r="DR87" s="191"/>
      <c r="DS87" s="71"/>
      <c r="DT87" s="71"/>
      <c r="DU87" s="71">
        <f>'иные 2022'!I192</f>
        <v>360900</v>
      </c>
      <c r="DV87" s="71"/>
      <c r="DW87" s="192">
        <f>'иные 2023'!I192</f>
        <v>600000</v>
      </c>
      <c r="DX87" s="192"/>
      <c r="DY87" s="192"/>
      <c r="DZ87" s="192"/>
      <c r="EA87" s="192"/>
      <c r="EB87" s="192"/>
      <c r="EC87" s="192"/>
      <c r="ED87" s="192"/>
      <c r="EE87" s="192"/>
      <c r="EF87" s="192"/>
      <c r="EG87" s="192"/>
      <c r="EH87" s="192"/>
      <c r="EI87" s="192"/>
      <c r="EJ87" s="192"/>
      <c r="EK87" s="192"/>
      <c r="EL87" s="192"/>
      <c r="EM87" s="192"/>
      <c r="EN87" s="192"/>
      <c r="EO87" s="192"/>
      <c r="EP87" s="192"/>
      <c r="EQ87" s="192"/>
      <c r="ER87" s="192"/>
      <c r="ES87" s="192"/>
      <c r="ET87" s="192"/>
      <c r="EU87" s="192"/>
      <c r="EV87" s="192"/>
      <c r="EW87" s="192"/>
      <c r="EX87" s="192"/>
      <c r="EY87" s="192"/>
      <c r="EZ87" s="192"/>
      <c r="FA87" s="192"/>
      <c r="FB87" s="192"/>
      <c r="FC87" s="192"/>
      <c r="FD87" s="192"/>
      <c r="FE87" s="192"/>
      <c r="FF87" s="192"/>
      <c r="FG87" s="192"/>
      <c r="FH87" s="192"/>
      <c r="FI87" s="192"/>
    </row>
    <row r="88" spans="1:165" ht="20.25" customHeight="1" x14ac:dyDescent="0.2">
      <c r="A88" s="193" t="s">
        <v>304</v>
      </c>
      <c r="B88" s="194"/>
      <c r="C88" s="194"/>
      <c r="D88" s="194"/>
      <c r="E88" s="194"/>
      <c r="F88" s="194"/>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194"/>
      <c r="AU88" s="194"/>
      <c r="AV88" s="194"/>
      <c r="AW88" s="194"/>
      <c r="AX88" s="194"/>
      <c r="AY88" s="194"/>
      <c r="AZ88" s="194"/>
      <c r="BA88" s="194"/>
      <c r="BB88" s="194"/>
      <c r="BC88" s="194"/>
      <c r="BD88" s="194"/>
      <c r="BE88" s="194"/>
      <c r="BF88" s="194"/>
      <c r="BG88" s="194"/>
      <c r="BH88" s="194"/>
      <c r="BI88" s="194"/>
      <c r="BJ88" s="194"/>
      <c r="BK88" s="194"/>
      <c r="BL88" s="194"/>
      <c r="BM88" s="194"/>
      <c r="BN88" s="194"/>
      <c r="BO88" s="194"/>
      <c r="BP88" s="194"/>
      <c r="BQ88" s="194"/>
      <c r="BR88" s="194"/>
      <c r="BS88" s="194"/>
      <c r="BT88" s="194"/>
      <c r="BU88" s="194"/>
      <c r="BV88" s="194"/>
      <c r="BW88" s="194"/>
      <c r="BX88" s="195" t="s">
        <v>305</v>
      </c>
      <c r="BY88" s="195"/>
      <c r="BZ88" s="195"/>
      <c r="CA88" s="195"/>
      <c r="CB88" s="195"/>
      <c r="CC88" s="195"/>
      <c r="CD88" s="195"/>
      <c r="CE88" s="195"/>
      <c r="CF88" s="195" t="s">
        <v>306</v>
      </c>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89">
        <f t="shared" si="6"/>
        <v>547496.41999999993</v>
      </c>
      <c r="DG88" s="190"/>
      <c r="DH88" s="190"/>
      <c r="DI88" s="190"/>
      <c r="DJ88" s="190"/>
      <c r="DK88" s="190"/>
      <c r="DL88" s="190"/>
      <c r="DM88" s="190"/>
      <c r="DN88" s="190"/>
      <c r="DO88" s="190"/>
      <c r="DP88" s="190"/>
      <c r="DQ88" s="190"/>
      <c r="DR88" s="191"/>
      <c r="DS88" s="71">
        <f>'МЗ 2022'!F182+1496.42</f>
        <v>511496.42</v>
      </c>
      <c r="DT88" s="71"/>
      <c r="DU88" s="71">
        <f>'иные 2022'!I201</f>
        <v>36000</v>
      </c>
      <c r="DV88" s="71"/>
      <c r="DW88" s="192">
        <f>'МЗ 2023'!F182+'иные 2023'!I201</f>
        <v>546000</v>
      </c>
      <c r="DX88" s="192"/>
      <c r="DY88" s="192"/>
      <c r="DZ88" s="192"/>
      <c r="EA88" s="192"/>
      <c r="EB88" s="192"/>
      <c r="EC88" s="192"/>
      <c r="ED88" s="192"/>
      <c r="EE88" s="192"/>
      <c r="EF88" s="192"/>
      <c r="EG88" s="192"/>
      <c r="EH88" s="192"/>
      <c r="EI88" s="192"/>
      <c r="EJ88" s="192">
        <f>'МЗ 2024'!F182+иные2024!J217</f>
        <v>546000</v>
      </c>
      <c r="EK88" s="192"/>
      <c r="EL88" s="192"/>
      <c r="EM88" s="192"/>
      <c r="EN88" s="192"/>
      <c r="EO88" s="192"/>
      <c r="EP88" s="192"/>
      <c r="EQ88" s="192"/>
      <c r="ER88" s="192"/>
      <c r="ES88" s="192"/>
      <c r="ET88" s="192"/>
      <c r="EU88" s="192"/>
      <c r="EV88" s="192"/>
      <c r="EW88" s="192"/>
      <c r="EX88" s="192"/>
      <c r="EY88" s="192"/>
      <c r="EZ88" s="192"/>
      <c r="FA88" s="192"/>
      <c r="FB88" s="192"/>
      <c r="FC88" s="192"/>
      <c r="FD88" s="192"/>
      <c r="FE88" s="192"/>
      <c r="FF88" s="192"/>
      <c r="FG88" s="192"/>
      <c r="FH88" s="192"/>
      <c r="FI88" s="192"/>
    </row>
    <row r="89" spans="1:165" ht="22.5" customHeight="1" x14ac:dyDescent="0.2">
      <c r="A89" s="193" t="s">
        <v>455</v>
      </c>
      <c r="B89" s="194"/>
      <c r="C89" s="194"/>
      <c r="D89" s="194"/>
      <c r="E89" s="194"/>
      <c r="F89" s="194"/>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194"/>
      <c r="AU89" s="194"/>
      <c r="AV89" s="194"/>
      <c r="AW89" s="194"/>
      <c r="AX89" s="194"/>
      <c r="AY89" s="194"/>
      <c r="AZ89" s="194"/>
      <c r="BA89" s="194"/>
      <c r="BB89" s="194"/>
      <c r="BC89" s="194"/>
      <c r="BD89" s="194"/>
      <c r="BE89" s="194"/>
      <c r="BF89" s="194"/>
      <c r="BG89" s="194"/>
      <c r="BH89" s="194"/>
      <c r="BI89" s="194"/>
      <c r="BJ89" s="194"/>
      <c r="BK89" s="194"/>
      <c r="BL89" s="194"/>
      <c r="BM89" s="194"/>
      <c r="BN89" s="194"/>
      <c r="BO89" s="194"/>
      <c r="BP89" s="194"/>
      <c r="BQ89" s="194"/>
      <c r="BR89" s="194"/>
      <c r="BS89" s="194"/>
      <c r="BT89" s="194"/>
      <c r="BU89" s="194"/>
      <c r="BV89" s="194"/>
      <c r="BW89" s="194"/>
      <c r="BX89" s="195" t="s">
        <v>308</v>
      </c>
      <c r="BY89" s="195"/>
      <c r="BZ89" s="195"/>
      <c r="CA89" s="195"/>
      <c r="CB89" s="195"/>
      <c r="CC89" s="195"/>
      <c r="CD89" s="195"/>
      <c r="CE89" s="195"/>
      <c r="CF89" s="195" t="s">
        <v>456</v>
      </c>
      <c r="CG89" s="195"/>
      <c r="CH89" s="195"/>
      <c r="CI89" s="195"/>
      <c r="CJ89" s="195"/>
      <c r="CK89" s="195"/>
      <c r="CL89" s="195"/>
      <c r="CM89" s="195"/>
      <c r="CN89" s="195"/>
      <c r="CO89" s="195"/>
      <c r="CP89" s="195"/>
      <c r="CQ89" s="195"/>
      <c r="CR89" s="195"/>
      <c r="CS89" s="195"/>
      <c r="CT89" s="195"/>
      <c r="CU89" s="195"/>
      <c r="CV89" s="195"/>
      <c r="CW89" s="195"/>
      <c r="CX89" s="195"/>
      <c r="CY89" s="195"/>
      <c r="CZ89" s="195"/>
      <c r="DA89" s="195"/>
      <c r="DB89" s="195"/>
      <c r="DC89" s="195"/>
      <c r="DD89" s="195"/>
      <c r="DE89" s="195"/>
      <c r="DF89" s="189">
        <f t="shared" si="6"/>
        <v>0</v>
      </c>
      <c r="DG89" s="190"/>
      <c r="DH89" s="190"/>
      <c r="DI89" s="190"/>
      <c r="DJ89" s="190"/>
      <c r="DK89" s="190"/>
      <c r="DL89" s="190"/>
      <c r="DM89" s="190"/>
      <c r="DN89" s="190"/>
      <c r="DO89" s="190"/>
      <c r="DP89" s="190"/>
      <c r="DQ89" s="190"/>
      <c r="DR89" s="191"/>
      <c r="DS89" s="71"/>
      <c r="DT89" s="71"/>
      <c r="DU89" s="71"/>
      <c r="DV89" s="71"/>
      <c r="DW89" s="192"/>
      <c r="DX89" s="192"/>
      <c r="DY89" s="192"/>
      <c r="DZ89" s="192"/>
      <c r="EA89" s="192"/>
      <c r="EB89" s="192"/>
      <c r="EC89" s="192"/>
      <c r="ED89" s="192"/>
      <c r="EE89" s="192"/>
      <c r="EF89" s="192"/>
      <c r="EG89" s="192"/>
      <c r="EH89" s="192"/>
      <c r="EI89" s="192"/>
      <c r="EJ89" s="192"/>
      <c r="EK89" s="192"/>
      <c r="EL89" s="192"/>
      <c r="EM89" s="192"/>
      <c r="EN89" s="192"/>
      <c r="EO89" s="192"/>
      <c r="EP89" s="192"/>
      <c r="EQ89" s="192"/>
      <c r="ER89" s="192"/>
      <c r="ES89" s="192"/>
      <c r="ET89" s="192"/>
      <c r="EU89" s="192"/>
      <c r="EV89" s="192"/>
      <c r="EW89" s="192"/>
      <c r="EX89" s="192"/>
      <c r="EY89" s="192"/>
      <c r="EZ89" s="192"/>
      <c r="FA89" s="192"/>
      <c r="FB89" s="192"/>
      <c r="FC89" s="192"/>
      <c r="FD89" s="192"/>
      <c r="FE89" s="192"/>
      <c r="FF89" s="192"/>
      <c r="FG89" s="192"/>
      <c r="FH89" s="192"/>
      <c r="FI89" s="192"/>
    </row>
    <row r="90" spans="1:165" ht="24" customHeight="1" x14ac:dyDescent="0.2">
      <c r="A90" s="205" t="s">
        <v>457</v>
      </c>
      <c r="B90" s="206"/>
      <c r="C90" s="206"/>
      <c r="D90" s="206"/>
      <c r="E90" s="206"/>
      <c r="F90" s="206"/>
      <c r="G90" s="206"/>
      <c r="H90" s="206"/>
      <c r="I90" s="206"/>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c r="BI90" s="206"/>
      <c r="BJ90" s="206"/>
      <c r="BK90" s="206"/>
      <c r="BL90" s="206"/>
      <c r="BM90" s="206"/>
      <c r="BN90" s="206"/>
      <c r="BO90" s="206"/>
      <c r="BP90" s="206"/>
      <c r="BQ90" s="206"/>
      <c r="BR90" s="206"/>
      <c r="BS90" s="206"/>
      <c r="BT90" s="206"/>
      <c r="BU90" s="206"/>
      <c r="BV90" s="206"/>
      <c r="BW90" s="206"/>
      <c r="BX90" s="195" t="s">
        <v>458</v>
      </c>
      <c r="BY90" s="195"/>
      <c r="BZ90" s="195"/>
      <c r="CA90" s="195"/>
      <c r="CB90" s="195"/>
      <c r="CC90" s="195"/>
      <c r="CD90" s="195"/>
      <c r="CE90" s="195"/>
      <c r="CF90" s="195" t="s">
        <v>459</v>
      </c>
      <c r="CG90" s="195"/>
      <c r="CH90" s="195"/>
      <c r="CI90" s="195"/>
      <c r="CJ90" s="195"/>
      <c r="CK90" s="195"/>
      <c r="CL90" s="195"/>
      <c r="CM90" s="195"/>
      <c r="CN90" s="195"/>
      <c r="CO90" s="195"/>
      <c r="CP90" s="195"/>
      <c r="CQ90" s="195"/>
      <c r="CR90" s="195"/>
      <c r="CS90" s="195"/>
      <c r="CT90" s="195"/>
      <c r="CU90" s="195"/>
      <c r="CV90" s="195"/>
      <c r="CW90" s="195"/>
      <c r="CX90" s="195"/>
      <c r="CY90" s="195"/>
      <c r="CZ90" s="195"/>
      <c r="DA90" s="195"/>
      <c r="DB90" s="195"/>
      <c r="DC90" s="195"/>
      <c r="DD90" s="195"/>
      <c r="DE90" s="195"/>
      <c r="DF90" s="189">
        <f>DS90+DT90+DU90+DV90</f>
        <v>95449.44</v>
      </c>
      <c r="DG90" s="190"/>
      <c r="DH90" s="190"/>
      <c r="DI90" s="190"/>
      <c r="DJ90" s="190"/>
      <c r="DK90" s="190"/>
      <c r="DL90" s="190"/>
      <c r="DM90" s="190"/>
      <c r="DN90" s="190"/>
      <c r="DO90" s="190"/>
      <c r="DP90" s="190"/>
      <c r="DQ90" s="190"/>
      <c r="DR90" s="191"/>
      <c r="DS90" s="71">
        <f>'МЗ 2022'!F187+10349.44</f>
        <v>95449.44</v>
      </c>
      <c r="DT90" s="71"/>
      <c r="DU90" s="71"/>
      <c r="DV90" s="71"/>
      <c r="DW90" s="192">
        <f>'МЗ 2023'!F187</f>
        <v>85100</v>
      </c>
      <c r="DX90" s="192"/>
      <c r="DY90" s="192"/>
      <c r="DZ90" s="192"/>
      <c r="EA90" s="192"/>
      <c r="EB90" s="192"/>
      <c r="EC90" s="192"/>
      <c r="ED90" s="192"/>
      <c r="EE90" s="192"/>
      <c r="EF90" s="192"/>
      <c r="EG90" s="192"/>
      <c r="EH90" s="192"/>
      <c r="EI90" s="192"/>
      <c r="EJ90" s="192">
        <f>'МЗ 2024'!F187</f>
        <v>85100</v>
      </c>
      <c r="EK90" s="192"/>
      <c r="EL90" s="192"/>
      <c r="EM90" s="192"/>
      <c r="EN90" s="192"/>
      <c r="EO90" s="192"/>
      <c r="EP90" s="192"/>
      <c r="EQ90" s="192"/>
      <c r="ER90" s="192"/>
      <c r="ES90" s="192"/>
      <c r="ET90" s="192"/>
      <c r="EU90" s="192"/>
      <c r="EV90" s="192"/>
      <c r="EW90" s="192"/>
      <c r="EX90" s="192"/>
      <c r="EY90" s="192"/>
      <c r="EZ90" s="192"/>
      <c r="FA90" s="192"/>
      <c r="FB90" s="192"/>
      <c r="FC90" s="192"/>
      <c r="FD90" s="192"/>
      <c r="FE90" s="192"/>
      <c r="FF90" s="192"/>
      <c r="FG90" s="192"/>
      <c r="FH90" s="192"/>
      <c r="FI90" s="192"/>
    </row>
    <row r="91" spans="1:165" ht="20.25" customHeight="1" x14ac:dyDescent="0.2">
      <c r="A91" s="193" t="s">
        <v>307</v>
      </c>
      <c r="B91" s="194"/>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194"/>
      <c r="BM91" s="194"/>
      <c r="BN91" s="194"/>
      <c r="BO91" s="194"/>
      <c r="BP91" s="194"/>
      <c r="BQ91" s="194"/>
      <c r="BR91" s="194"/>
      <c r="BS91" s="194"/>
      <c r="BT91" s="194"/>
      <c r="BU91" s="194"/>
      <c r="BV91" s="194"/>
      <c r="BW91" s="194"/>
      <c r="BX91" s="195" t="s">
        <v>460</v>
      </c>
      <c r="BY91" s="195"/>
      <c r="BZ91" s="195"/>
      <c r="CA91" s="195"/>
      <c r="CB91" s="195"/>
      <c r="CC91" s="195"/>
      <c r="CD91" s="195"/>
      <c r="CE91" s="195"/>
      <c r="CF91" s="195" t="s">
        <v>309</v>
      </c>
      <c r="CG91" s="195"/>
      <c r="CH91" s="195"/>
      <c r="CI91" s="195"/>
      <c r="CJ91" s="195"/>
      <c r="CK91" s="195"/>
      <c r="CL91" s="195"/>
      <c r="CM91" s="195"/>
      <c r="CN91" s="195"/>
      <c r="CO91" s="195"/>
      <c r="CP91" s="195"/>
      <c r="CQ91" s="195"/>
      <c r="CR91" s="195"/>
      <c r="CS91" s="195"/>
      <c r="CT91" s="195"/>
      <c r="CU91" s="195"/>
      <c r="CV91" s="195"/>
      <c r="CW91" s="195"/>
      <c r="CX91" s="195"/>
      <c r="CY91" s="195"/>
      <c r="CZ91" s="195"/>
      <c r="DA91" s="195"/>
      <c r="DB91" s="195"/>
      <c r="DC91" s="195"/>
      <c r="DD91" s="195"/>
      <c r="DE91" s="195"/>
      <c r="DF91" s="189">
        <f t="shared" si="6"/>
        <v>0</v>
      </c>
      <c r="DG91" s="190"/>
      <c r="DH91" s="190"/>
      <c r="DI91" s="190"/>
      <c r="DJ91" s="190"/>
      <c r="DK91" s="190"/>
      <c r="DL91" s="190"/>
      <c r="DM91" s="190"/>
      <c r="DN91" s="190"/>
      <c r="DO91" s="190"/>
      <c r="DP91" s="190"/>
      <c r="DQ91" s="190"/>
      <c r="DR91" s="191"/>
      <c r="DS91" s="71"/>
      <c r="DT91" s="71"/>
      <c r="DU91" s="71"/>
      <c r="DV91" s="71"/>
      <c r="DW91" s="192"/>
      <c r="DX91" s="192"/>
      <c r="DY91" s="192"/>
      <c r="DZ91" s="192"/>
      <c r="EA91" s="192"/>
      <c r="EB91" s="192"/>
      <c r="EC91" s="192"/>
      <c r="ED91" s="192"/>
      <c r="EE91" s="192"/>
      <c r="EF91" s="192"/>
      <c r="EG91" s="192"/>
      <c r="EH91" s="192"/>
      <c r="EI91" s="192"/>
      <c r="EJ91" s="192"/>
      <c r="EK91" s="192"/>
      <c r="EL91" s="192"/>
      <c r="EM91" s="192"/>
      <c r="EN91" s="192"/>
      <c r="EO91" s="192"/>
      <c r="EP91" s="192"/>
      <c r="EQ91" s="192"/>
      <c r="ER91" s="192"/>
      <c r="ES91" s="192"/>
      <c r="ET91" s="192"/>
      <c r="EU91" s="192"/>
      <c r="EV91" s="192"/>
      <c r="EW91" s="192"/>
      <c r="EX91" s="192"/>
      <c r="EY91" s="192"/>
      <c r="EZ91" s="192"/>
      <c r="FA91" s="192"/>
      <c r="FB91" s="192"/>
      <c r="FC91" s="192"/>
      <c r="FD91" s="192"/>
      <c r="FE91" s="192"/>
      <c r="FF91" s="192"/>
      <c r="FG91" s="192"/>
      <c r="FH91" s="192"/>
      <c r="FI91" s="192"/>
    </row>
    <row r="92" spans="1:165" ht="20.25" customHeight="1" x14ac:dyDescent="0.2">
      <c r="A92" s="205" t="s">
        <v>310</v>
      </c>
      <c r="B92" s="206"/>
      <c r="C92" s="206"/>
      <c r="D92" s="206"/>
      <c r="E92" s="206"/>
      <c r="F92" s="206"/>
      <c r="G92" s="206"/>
      <c r="H92" s="206"/>
      <c r="I92" s="206"/>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c r="BI92" s="206"/>
      <c r="BJ92" s="206"/>
      <c r="BK92" s="206"/>
      <c r="BL92" s="206"/>
      <c r="BM92" s="206"/>
      <c r="BN92" s="206"/>
      <c r="BO92" s="206"/>
      <c r="BP92" s="206"/>
      <c r="BQ92" s="206"/>
      <c r="BR92" s="206"/>
      <c r="BS92" s="206"/>
      <c r="BT92" s="206"/>
      <c r="BU92" s="206"/>
      <c r="BV92" s="206"/>
      <c r="BW92" s="206"/>
      <c r="BX92" s="195" t="s">
        <v>461</v>
      </c>
      <c r="BY92" s="195"/>
      <c r="BZ92" s="195"/>
      <c r="CA92" s="195"/>
      <c r="CB92" s="195"/>
      <c r="CC92" s="195"/>
      <c r="CD92" s="195"/>
      <c r="CE92" s="195"/>
      <c r="CF92" s="195" t="s">
        <v>311</v>
      </c>
      <c r="CG92" s="195"/>
      <c r="CH92" s="195"/>
      <c r="CI92" s="195"/>
      <c r="CJ92" s="195"/>
      <c r="CK92" s="195"/>
      <c r="CL92" s="195"/>
      <c r="CM92" s="195"/>
      <c r="CN92" s="195"/>
      <c r="CO92" s="195"/>
      <c r="CP92" s="195"/>
      <c r="CQ92" s="195"/>
      <c r="CR92" s="195"/>
      <c r="CS92" s="195"/>
      <c r="CT92" s="195"/>
      <c r="CU92" s="195"/>
      <c r="CV92" s="195"/>
      <c r="CW92" s="195"/>
      <c r="CX92" s="195"/>
      <c r="CY92" s="195"/>
      <c r="CZ92" s="195"/>
      <c r="DA92" s="195"/>
      <c r="DB92" s="195"/>
      <c r="DC92" s="195"/>
      <c r="DD92" s="195"/>
      <c r="DE92" s="195"/>
      <c r="DF92" s="189">
        <f t="shared" si="6"/>
        <v>0</v>
      </c>
      <c r="DG92" s="190"/>
      <c r="DH92" s="190"/>
      <c r="DI92" s="190"/>
      <c r="DJ92" s="190"/>
      <c r="DK92" s="190"/>
      <c r="DL92" s="190"/>
      <c r="DM92" s="190"/>
      <c r="DN92" s="190"/>
      <c r="DO92" s="190"/>
      <c r="DP92" s="190"/>
      <c r="DQ92" s="190"/>
      <c r="DR92" s="191"/>
      <c r="DS92" s="71"/>
      <c r="DT92" s="71"/>
      <c r="DU92" s="71"/>
      <c r="DV92" s="71"/>
      <c r="DW92" s="192"/>
      <c r="DX92" s="192"/>
      <c r="DY92" s="192"/>
      <c r="DZ92" s="192"/>
      <c r="EA92" s="192"/>
      <c r="EB92" s="192"/>
      <c r="EC92" s="192"/>
      <c r="ED92" s="192"/>
      <c r="EE92" s="192"/>
      <c r="EF92" s="192"/>
      <c r="EG92" s="192"/>
      <c r="EH92" s="192"/>
      <c r="EI92" s="192"/>
      <c r="EJ92" s="192"/>
      <c r="EK92" s="192"/>
      <c r="EL92" s="192"/>
      <c r="EM92" s="192"/>
      <c r="EN92" s="192"/>
      <c r="EO92" s="192"/>
      <c r="EP92" s="192"/>
      <c r="EQ92" s="192"/>
      <c r="ER92" s="192"/>
      <c r="ES92" s="192"/>
      <c r="ET92" s="192"/>
      <c r="EU92" s="192"/>
      <c r="EV92" s="192"/>
      <c r="EW92" s="192"/>
      <c r="EX92" s="192"/>
      <c r="EY92" s="192"/>
      <c r="EZ92" s="192"/>
      <c r="FA92" s="192"/>
      <c r="FB92" s="192"/>
      <c r="FC92" s="192"/>
      <c r="FD92" s="192"/>
      <c r="FE92" s="192"/>
      <c r="FF92" s="192"/>
      <c r="FG92" s="192"/>
      <c r="FH92" s="192"/>
      <c r="FI92" s="192"/>
    </row>
    <row r="93" spans="1:165" ht="20.25" customHeight="1" x14ac:dyDescent="0.2">
      <c r="A93" s="205" t="s">
        <v>312</v>
      </c>
      <c r="B93" s="206"/>
      <c r="C93" s="206"/>
      <c r="D93" s="206"/>
      <c r="E93" s="206"/>
      <c r="F93" s="206"/>
      <c r="G93" s="206"/>
      <c r="H93" s="206"/>
      <c r="I93" s="206"/>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c r="BI93" s="206"/>
      <c r="BJ93" s="206"/>
      <c r="BK93" s="206"/>
      <c r="BL93" s="206"/>
      <c r="BM93" s="206"/>
      <c r="BN93" s="206"/>
      <c r="BO93" s="206"/>
      <c r="BP93" s="206"/>
      <c r="BQ93" s="206"/>
      <c r="BR93" s="206"/>
      <c r="BS93" s="206"/>
      <c r="BT93" s="206"/>
      <c r="BU93" s="206"/>
      <c r="BV93" s="206"/>
      <c r="BW93" s="206"/>
      <c r="BX93" s="195" t="s">
        <v>462</v>
      </c>
      <c r="BY93" s="195"/>
      <c r="BZ93" s="195"/>
      <c r="CA93" s="195"/>
      <c r="CB93" s="195"/>
      <c r="CC93" s="195"/>
      <c r="CD93" s="195"/>
      <c r="CE93" s="195"/>
      <c r="CF93" s="195" t="s">
        <v>313</v>
      </c>
      <c r="CG93" s="195"/>
      <c r="CH93" s="195"/>
      <c r="CI93" s="195"/>
      <c r="CJ93" s="195"/>
      <c r="CK93" s="195"/>
      <c r="CL93" s="195"/>
      <c r="CM93" s="195"/>
      <c r="CN93" s="195"/>
      <c r="CO93" s="195"/>
      <c r="CP93" s="195"/>
      <c r="CQ93" s="195"/>
      <c r="CR93" s="195"/>
      <c r="CS93" s="195"/>
      <c r="CT93" s="195"/>
      <c r="CU93" s="195"/>
      <c r="CV93" s="195"/>
      <c r="CW93" s="195"/>
      <c r="CX93" s="195"/>
      <c r="CY93" s="195"/>
      <c r="CZ93" s="195"/>
      <c r="DA93" s="195"/>
      <c r="DB93" s="195"/>
      <c r="DC93" s="195"/>
      <c r="DD93" s="195"/>
      <c r="DE93" s="195"/>
      <c r="DF93" s="189">
        <f t="shared" si="6"/>
        <v>0</v>
      </c>
      <c r="DG93" s="190"/>
      <c r="DH93" s="190"/>
      <c r="DI93" s="190"/>
      <c r="DJ93" s="190"/>
      <c r="DK93" s="190"/>
      <c r="DL93" s="190"/>
      <c r="DM93" s="190"/>
      <c r="DN93" s="190"/>
      <c r="DO93" s="190"/>
      <c r="DP93" s="190"/>
      <c r="DQ93" s="190"/>
      <c r="DR93" s="191"/>
      <c r="DS93" s="71"/>
      <c r="DT93" s="71"/>
      <c r="DU93" s="71"/>
      <c r="DV93" s="71"/>
      <c r="DW93" s="192"/>
      <c r="DX93" s="192"/>
      <c r="DY93" s="192"/>
      <c r="DZ93" s="192"/>
      <c r="EA93" s="192"/>
      <c r="EB93" s="192"/>
      <c r="EC93" s="192"/>
      <c r="ED93" s="192"/>
      <c r="EE93" s="192"/>
      <c r="EF93" s="192"/>
      <c r="EG93" s="192"/>
      <c r="EH93" s="192"/>
      <c r="EI93" s="192"/>
      <c r="EJ93" s="192"/>
      <c r="EK93" s="192"/>
      <c r="EL93" s="192"/>
      <c r="EM93" s="192"/>
      <c r="EN93" s="192"/>
      <c r="EO93" s="192"/>
      <c r="EP93" s="192"/>
      <c r="EQ93" s="192"/>
      <c r="ER93" s="192"/>
      <c r="ES93" s="192"/>
      <c r="ET93" s="192"/>
      <c r="EU93" s="192"/>
      <c r="EV93" s="192"/>
      <c r="EW93" s="192"/>
      <c r="EX93" s="192"/>
      <c r="EY93" s="192"/>
      <c r="EZ93" s="192"/>
      <c r="FA93" s="192"/>
      <c r="FB93" s="192"/>
      <c r="FC93" s="192"/>
      <c r="FD93" s="192"/>
      <c r="FE93" s="192"/>
      <c r="FF93" s="192"/>
      <c r="FG93" s="192"/>
      <c r="FH93" s="192"/>
      <c r="FI93" s="192"/>
    </row>
    <row r="94" spans="1:165" ht="20.25" customHeight="1" x14ac:dyDescent="0.2">
      <c r="A94" s="196" t="s">
        <v>314</v>
      </c>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c r="BT94" s="196"/>
      <c r="BU94" s="196"/>
      <c r="BV94" s="196"/>
      <c r="BW94" s="196"/>
      <c r="BX94" s="197" t="s">
        <v>315</v>
      </c>
      <c r="BY94" s="197"/>
      <c r="BZ94" s="197"/>
      <c r="CA94" s="197"/>
      <c r="CB94" s="197"/>
      <c r="CC94" s="197"/>
      <c r="CD94" s="197"/>
      <c r="CE94" s="197"/>
      <c r="CF94" s="197" t="s">
        <v>316</v>
      </c>
      <c r="CG94" s="197"/>
      <c r="CH94" s="197"/>
      <c r="CI94" s="197"/>
      <c r="CJ94" s="197"/>
      <c r="CK94" s="197"/>
      <c r="CL94" s="197"/>
      <c r="CM94" s="197"/>
      <c r="CN94" s="197"/>
      <c r="CO94" s="197"/>
      <c r="CP94" s="197"/>
      <c r="CQ94" s="197"/>
      <c r="CR94" s="197"/>
      <c r="CS94" s="195"/>
      <c r="CT94" s="195"/>
      <c r="CU94" s="195"/>
      <c r="CV94" s="195"/>
      <c r="CW94" s="195"/>
      <c r="CX94" s="195"/>
      <c r="CY94" s="195"/>
      <c r="CZ94" s="195"/>
      <c r="DA94" s="195"/>
      <c r="DB94" s="195"/>
      <c r="DC94" s="195"/>
      <c r="DD94" s="195"/>
      <c r="DE94" s="195"/>
      <c r="DF94" s="189">
        <f t="shared" si="6"/>
        <v>0</v>
      </c>
      <c r="DG94" s="190"/>
      <c r="DH94" s="190"/>
      <c r="DI94" s="190"/>
      <c r="DJ94" s="190"/>
      <c r="DK94" s="190"/>
      <c r="DL94" s="190"/>
      <c r="DM94" s="190"/>
      <c r="DN94" s="190"/>
      <c r="DO94" s="190"/>
      <c r="DP94" s="190"/>
      <c r="DQ94" s="190"/>
      <c r="DR94" s="191"/>
      <c r="DS94" s="71"/>
      <c r="DT94" s="71"/>
      <c r="DU94" s="71"/>
      <c r="DV94" s="71"/>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t="s">
        <v>14</v>
      </c>
      <c r="EX94" s="192"/>
      <c r="EY94" s="192"/>
      <c r="EZ94" s="192"/>
      <c r="FA94" s="192"/>
      <c r="FB94" s="192"/>
      <c r="FC94" s="192"/>
      <c r="FD94" s="192"/>
      <c r="FE94" s="192"/>
      <c r="FF94" s="192"/>
      <c r="FG94" s="192"/>
      <c r="FH94" s="192"/>
      <c r="FI94" s="192"/>
    </row>
    <row r="95" spans="1:165" ht="20.25" customHeight="1" x14ac:dyDescent="0.2">
      <c r="A95" s="203" t="s">
        <v>317</v>
      </c>
      <c r="B95" s="204"/>
      <c r="C95" s="204"/>
      <c r="D95" s="204"/>
      <c r="E95" s="204"/>
      <c r="F95" s="204"/>
      <c r="G95" s="204"/>
      <c r="H95" s="204"/>
      <c r="I95" s="204"/>
      <c r="J95" s="204"/>
      <c r="K95" s="204"/>
      <c r="L95" s="204"/>
      <c r="M95" s="204"/>
      <c r="N95" s="204"/>
      <c r="O95" s="204"/>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4"/>
      <c r="AN95" s="204"/>
      <c r="AO95" s="204"/>
      <c r="AP95" s="204"/>
      <c r="AQ95" s="204"/>
      <c r="AR95" s="204"/>
      <c r="AS95" s="204"/>
      <c r="AT95" s="204"/>
      <c r="AU95" s="204"/>
      <c r="AV95" s="204"/>
      <c r="AW95" s="204"/>
      <c r="AX95" s="204"/>
      <c r="AY95" s="204"/>
      <c r="AZ95" s="204"/>
      <c r="BA95" s="204"/>
      <c r="BB95" s="204"/>
      <c r="BC95" s="204"/>
      <c r="BD95" s="204"/>
      <c r="BE95" s="204"/>
      <c r="BF95" s="204"/>
      <c r="BG95" s="204"/>
      <c r="BH95" s="204"/>
      <c r="BI95" s="204"/>
      <c r="BJ95" s="204"/>
      <c r="BK95" s="204"/>
      <c r="BL95" s="204"/>
      <c r="BM95" s="204"/>
      <c r="BN95" s="204"/>
      <c r="BO95" s="204"/>
      <c r="BP95" s="204"/>
      <c r="BQ95" s="204"/>
      <c r="BR95" s="204"/>
      <c r="BS95" s="204"/>
      <c r="BT95" s="204"/>
      <c r="BU95" s="204"/>
      <c r="BV95" s="204"/>
      <c r="BW95" s="204"/>
      <c r="BX95" s="195" t="s">
        <v>318</v>
      </c>
      <c r="BY95" s="195"/>
      <c r="BZ95" s="195"/>
      <c r="CA95" s="195"/>
      <c r="CB95" s="195"/>
      <c r="CC95" s="195"/>
      <c r="CD95" s="195"/>
      <c r="CE95" s="195"/>
      <c r="CF95" s="195"/>
      <c r="CG95" s="195"/>
      <c r="CH95" s="195"/>
      <c r="CI95" s="195"/>
      <c r="CJ95" s="195"/>
      <c r="CK95" s="195"/>
      <c r="CL95" s="195"/>
      <c r="CM95" s="195"/>
      <c r="CN95" s="195"/>
      <c r="CO95" s="195"/>
      <c r="CP95" s="195"/>
      <c r="CQ95" s="195"/>
      <c r="CR95" s="195"/>
      <c r="CS95" s="195"/>
      <c r="CT95" s="195"/>
      <c r="CU95" s="195"/>
      <c r="CV95" s="195"/>
      <c r="CW95" s="195"/>
      <c r="CX95" s="195"/>
      <c r="CY95" s="195"/>
      <c r="CZ95" s="195"/>
      <c r="DA95" s="195"/>
      <c r="DB95" s="195"/>
      <c r="DC95" s="195"/>
      <c r="DD95" s="195"/>
      <c r="DE95" s="195"/>
      <c r="DF95" s="189">
        <f t="shared" si="6"/>
        <v>0</v>
      </c>
      <c r="DG95" s="190"/>
      <c r="DH95" s="190"/>
      <c r="DI95" s="190"/>
      <c r="DJ95" s="190"/>
      <c r="DK95" s="190"/>
      <c r="DL95" s="190"/>
      <c r="DM95" s="190"/>
      <c r="DN95" s="190"/>
      <c r="DO95" s="190"/>
      <c r="DP95" s="190"/>
      <c r="DQ95" s="190"/>
      <c r="DR95" s="191"/>
      <c r="DS95" s="71"/>
      <c r="DT95" s="71"/>
      <c r="DU95" s="71"/>
      <c r="DV95" s="71"/>
      <c r="DW95" s="192"/>
      <c r="DX95" s="192"/>
      <c r="DY95" s="192"/>
      <c r="DZ95" s="192"/>
      <c r="EA95" s="192"/>
      <c r="EB95" s="192"/>
      <c r="EC95" s="192"/>
      <c r="ED95" s="192"/>
      <c r="EE95" s="192"/>
      <c r="EF95" s="192"/>
      <c r="EG95" s="192"/>
      <c r="EH95" s="192"/>
      <c r="EI95" s="192"/>
      <c r="EJ95" s="192"/>
      <c r="EK95" s="192"/>
      <c r="EL95" s="192"/>
      <c r="EM95" s="192"/>
      <c r="EN95" s="192"/>
      <c r="EO95" s="192"/>
      <c r="EP95" s="192"/>
      <c r="EQ95" s="192"/>
      <c r="ER95" s="192"/>
      <c r="ES95" s="192"/>
      <c r="ET95" s="192"/>
      <c r="EU95" s="192"/>
      <c r="EV95" s="192"/>
      <c r="EW95" s="192" t="s">
        <v>14</v>
      </c>
      <c r="EX95" s="192"/>
      <c r="EY95" s="192"/>
      <c r="EZ95" s="192"/>
      <c r="FA95" s="192"/>
      <c r="FB95" s="192"/>
      <c r="FC95" s="192"/>
      <c r="FD95" s="192"/>
      <c r="FE95" s="192"/>
      <c r="FF95" s="192"/>
      <c r="FG95" s="192"/>
      <c r="FH95" s="192"/>
      <c r="FI95" s="192"/>
    </row>
    <row r="96" spans="1:165" ht="24" customHeight="1" x14ac:dyDescent="0.2">
      <c r="A96" s="203" t="s">
        <v>319</v>
      </c>
      <c r="B96" s="204"/>
      <c r="C96" s="204"/>
      <c r="D96" s="204"/>
      <c r="E96" s="204"/>
      <c r="F96" s="204"/>
      <c r="G96" s="204"/>
      <c r="H96" s="204"/>
      <c r="I96" s="204"/>
      <c r="J96" s="204"/>
      <c r="K96" s="204"/>
      <c r="L96" s="204"/>
      <c r="M96" s="204"/>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204"/>
      <c r="AM96" s="204"/>
      <c r="AN96" s="204"/>
      <c r="AO96" s="204"/>
      <c r="AP96" s="204"/>
      <c r="AQ96" s="204"/>
      <c r="AR96" s="204"/>
      <c r="AS96" s="204"/>
      <c r="AT96" s="204"/>
      <c r="AU96" s="204"/>
      <c r="AV96" s="204"/>
      <c r="AW96" s="204"/>
      <c r="AX96" s="204"/>
      <c r="AY96" s="204"/>
      <c r="AZ96" s="204"/>
      <c r="BA96" s="204"/>
      <c r="BB96" s="204"/>
      <c r="BC96" s="204"/>
      <c r="BD96" s="204"/>
      <c r="BE96" s="204"/>
      <c r="BF96" s="204"/>
      <c r="BG96" s="204"/>
      <c r="BH96" s="204"/>
      <c r="BI96" s="204"/>
      <c r="BJ96" s="204"/>
      <c r="BK96" s="204"/>
      <c r="BL96" s="204"/>
      <c r="BM96" s="204"/>
      <c r="BN96" s="204"/>
      <c r="BO96" s="204"/>
      <c r="BP96" s="204"/>
      <c r="BQ96" s="204"/>
      <c r="BR96" s="204"/>
      <c r="BS96" s="204"/>
      <c r="BT96" s="204"/>
      <c r="BU96" s="204"/>
      <c r="BV96" s="204"/>
      <c r="BW96" s="204"/>
      <c r="BX96" s="195" t="s">
        <v>320</v>
      </c>
      <c r="BY96" s="195"/>
      <c r="BZ96" s="195"/>
      <c r="CA96" s="195"/>
      <c r="CB96" s="195"/>
      <c r="CC96" s="195"/>
      <c r="CD96" s="195"/>
      <c r="CE96" s="195"/>
      <c r="CF96" s="195"/>
      <c r="CG96" s="195"/>
      <c r="CH96" s="195"/>
      <c r="CI96" s="195"/>
      <c r="CJ96" s="195"/>
      <c r="CK96" s="195"/>
      <c r="CL96" s="195"/>
      <c r="CM96" s="195"/>
      <c r="CN96" s="195"/>
      <c r="CO96" s="195"/>
      <c r="CP96" s="195"/>
      <c r="CQ96" s="195"/>
      <c r="CR96" s="195"/>
      <c r="CS96" s="195"/>
      <c r="CT96" s="195"/>
      <c r="CU96" s="195"/>
      <c r="CV96" s="195"/>
      <c r="CW96" s="195"/>
      <c r="CX96" s="195"/>
      <c r="CY96" s="195"/>
      <c r="CZ96" s="195"/>
      <c r="DA96" s="195"/>
      <c r="DB96" s="195"/>
      <c r="DC96" s="195"/>
      <c r="DD96" s="195"/>
      <c r="DE96" s="195"/>
      <c r="DF96" s="189">
        <f t="shared" si="6"/>
        <v>0</v>
      </c>
      <c r="DG96" s="190"/>
      <c r="DH96" s="190"/>
      <c r="DI96" s="190"/>
      <c r="DJ96" s="190"/>
      <c r="DK96" s="190"/>
      <c r="DL96" s="190"/>
      <c r="DM96" s="190"/>
      <c r="DN96" s="190"/>
      <c r="DO96" s="190"/>
      <c r="DP96" s="190"/>
      <c r="DQ96" s="190"/>
      <c r="DR96" s="191"/>
      <c r="DS96" s="71"/>
      <c r="DT96" s="71"/>
      <c r="DU96" s="71"/>
      <c r="DV96" s="71"/>
      <c r="DW96" s="192"/>
      <c r="DX96" s="192"/>
      <c r="DY96" s="192"/>
      <c r="DZ96" s="192"/>
      <c r="EA96" s="192"/>
      <c r="EB96" s="192"/>
      <c r="EC96" s="192"/>
      <c r="ED96" s="192"/>
      <c r="EE96" s="192"/>
      <c r="EF96" s="192"/>
      <c r="EG96" s="192"/>
      <c r="EH96" s="192"/>
      <c r="EI96" s="192"/>
      <c r="EJ96" s="192"/>
      <c r="EK96" s="192"/>
      <c r="EL96" s="192"/>
      <c r="EM96" s="192"/>
      <c r="EN96" s="192"/>
      <c r="EO96" s="192"/>
      <c r="EP96" s="192"/>
      <c r="EQ96" s="192"/>
      <c r="ER96" s="192"/>
      <c r="ES96" s="192"/>
      <c r="ET96" s="192"/>
      <c r="EU96" s="192"/>
      <c r="EV96" s="192"/>
      <c r="EW96" s="192" t="s">
        <v>14</v>
      </c>
      <c r="EX96" s="192"/>
      <c r="EY96" s="192"/>
      <c r="EZ96" s="192"/>
      <c r="FA96" s="192"/>
      <c r="FB96" s="192"/>
      <c r="FC96" s="192"/>
      <c r="FD96" s="192"/>
      <c r="FE96" s="192"/>
      <c r="FF96" s="192"/>
      <c r="FG96" s="192"/>
      <c r="FH96" s="192"/>
      <c r="FI96" s="192"/>
    </row>
    <row r="97" spans="1:165" x14ac:dyDescent="0.2">
      <c r="A97" s="203" t="s">
        <v>321</v>
      </c>
      <c r="B97" s="204"/>
      <c r="C97" s="204"/>
      <c r="D97" s="204"/>
      <c r="E97" s="204"/>
      <c r="F97" s="204"/>
      <c r="G97" s="204"/>
      <c r="H97" s="204"/>
      <c r="I97" s="204"/>
      <c r="J97" s="204"/>
      <c r="K97" s="204"/>
      <c r="L97" s="204"/>
      <c r="M97" s="204"/>
      <c r="N97" s="204"/>
      <c r="O97" s="204"/>
      <c r="P97" s="204"/>
      <c r="Q97" s="204"/>
      <c r="R97" s="204"/>
      <c r="S97" s="204"/>
      <c r="T97" s="204"/>
      <c r="U97" s="204"/>
      <c r="V97" s="204"/>
      <c r="W97" s="204"/>
      <c r="X97" s="204"/>
      <c r="Y97" s="204"/>
      <c r="Z97" s="204"/>
      <c r="AA97" s="204"/>
      <c r="AB97" s="204"/>
      <c r="AC97" s="204"/>
      <c r="AD97" s="204"/>
      <c r="AE97" s="204"/>
      <c r="AF97" s="204"/>
      <c r="AG97" s="204"/>
      <c r="AH97" s="204"/>
      <c r="AI97" s="204"/>
      <c r="AJ97" s="204"/>
      <c r="AK97" s="204"/>
      <c r="AL97" s="204"/>
      <c r="AM97" s="204"/>
      <c r="AN97" s="204"/>
      <c r="AO97" s="204"/>
      <c r="AP97" s="204"/>
      <c r="AQ97" s="204"/>
      <c r="AR97" s="204"/>
      <c r="AS97" s="204"/>
      <c r="AT97" s="204"/>
      <c r="AU97" s="204"/>
      <c r="AV97" s="204"/>
      <c r="AW97" s="204"/>
      <c r="AX97" s="204"/>
      <c r="AY97" s="204"/>
      <c r="AZ97" s="204"/>
      <c r="BA97" s="204"/>
      <c r="BB97" s="204"/>
      <c r="BC97" s="204"/>
      <c r="BD97" s="204"/>
      <c r="BE97" s="204"/>
      <c r="BF97" s="204"/>
      <c r="BG97" s="204"/>
      <c r="BH97" s="204"/>
      <c r="BI97" s="204"/>
      <c r="BJ97" s="204"/>
      <c r="BK97" s="204"/>
      <c r="BL97" s="204"/>
      <c r="BM97" s="204"/>
      <c r="BN97" s="204"/>
      <c r="BO97" s="204"/>
      <c r="BP97" s="204"/>
      <c r="BQ97" s="204"/>
      <c r="BR97" s="204"/>
      <c r="BS97" s="204"/>
      <c r="BT97" s="204"/>
      <c r="BU97" s="204"/>
      <c r="BV97" s="204"/>
      <c r="BW97" s="204"/>
      <c r="BX97" s="195" t="s">
        <v>322</v>
      </c>
      <c r="BY97" s="195"/>
      <c r="BZ97" s="195"/>
      <c r="CA97" s="195"/>
      <c r="CB97" s="195"/>
      <c r="CC97" s="195"/>
      <c r="CD97" s="195"/>
      <c r="CE97" s="195"/>
      <c r="CF97" s="195"/>
      <c r="CG97" s="195"/>
      <c r="CH97" s="195"/>
      <c r="CI97" s="195"/>
      <c r="CJ97" s="195"/>
      <c r="CK97" s="195"/>
      <c r="CL97" s="195"/>
      <c r="CM97" s="195"/>
      <c r="CN97" s="195"/>
      <c r="CO97" s="195"/>
      <c r="CP97" s="195"/>
      <c r="CQ97" s="195"/>
      <c r="CR97" s="195"/>
      <c r="CS97" s="195"/>
      <c r="CT97" s="195"/>
      <c r="CU97" s="195"/>
      <c r="CV97" s="195"/>
      <c r="CW97" s="195"/>
      <c r="CX97" s="195"/>
      <c r="CY97" s="195"/>
      <c r="CZ97" s="195"/>
      <c r="DA97" s="195"/>
      <c r="DB97" s="195"/>
      <c r="DC97" s="195"/>
      <c r="DD97" s="195"/>
      <c r="DE97" s="195"/>
      <c r="DF97" s="189">
        <f t="shared" si="6"/>
        <v>0</v>
      </c>
      <c r="DG97" s="190"/>
      <c r="DH97" s="190"/>
      <c r="DI97" s="190"/>
      <c r="DJ97" s="190"/>
      <c r="DK97" s="190"/>
      <c r="DL97" s="190"/>
      <c r="DM97" s="190"/>
      <c r="DN97" s="190"/>
      <c r="DO97" s="190"/>
      <c r="DP97" s="190"/>
      <c r="DQ97" s="190"/>
      <c r="DR97" s="191"/>
      <c r="DS97" s="71"/>
      <c r="DT97" s="71"/>
      <c r="DU97" s="71"/>
      <c r="DV97" s="71"/>
      <c r="DW97" s="192"/>
      <c r="DX97" s="192"/>
      <c r="DY97" s="192"/>
      <c r="DZ97" s="192"/>
      <c r="EA97" s="192"/>
      <c r="EB97" s="192"/>
      <c r="EC97" s="192"/>
      <c r="ED97" s="192"/>
      <c r="EE97" s="192"/>
      <c r="EF97" s="192"/>
      <c r="EG97" s="192"/>
      <c r="EH97" s="192"/>
      <c r="EI97" s="192"/>
      <c r="EJ97" s="192"/>
      <c r="EK97" s="192"/>
      <c r="EL97" s="192"/>
      <c r="EM97" s="192"/>
      <c r="EN97" s="192"/>
      <c r="EO97" s="192"/>
      <c r="EP97" s="192"/>
      <c r="EQ97" s="192"/>
      <c r="ER97" s="192"/>
      <c r="ES97" s="192"/>
      <c r="ET97" s="192"/>
      <c r="EU97" s="192"/>
      <c r="EV97" s="192"/>
      <c r="EW97" s="192" t="s">
        <v>14</v>
      </c>
      <c r="EX97" s="192"/>
      <c r="EY97" s="192"/>
      <c r="EZ97" s="192"/>
      <c r="FA97" s="192"/>
      <c r="FB97" s="192"/>
      <c r="FC97" s="192"/>
      <c r="FD97" s="192"/>
      <c r="FE97" s="192"/>
      <c r="FF97" s="192"/>
      <c r="FG97" s="192"/>
      <c r="FH97" s="192"/>
      <c r="FI97" s="192"/>
    </row>
    <row r="98" spans="1:165" x14ac:dyDescent="0.2">
      <c r="A98" s="196" t="s">
        <v>323</v>
      </c>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c r="BT98" s="196"/>
      <c r="BU98" s="196"/>
      <c r="BV98" s="196"/>
      <c r="BW98" s="196"/>
      <c r="BX98" s="197" t="s">
        <v>324</v>
      </c>
      <c r="BY98" s="197"/>
      <c r="BZ98" s="197"/>
      <c r="CA98" s="197"/>
      <c r="CB98" s="197"/>
      <c r="CC98" s="197"/>
      <c r="CD98" s="197"/>
      <c r="CE98" s="197"/>
      <c r="CF98" s="197" t="s">
        <v>14</v>
      </c>
      <c r="CG98" s="197"/>
      <c r="CH98" s="197"/>
      <c r="CI98" s="197"/>
      <c r="CJ98" s="197"/>
      <c r="CK98" s="197"/>
      <c r="CL98" s="197"/>
      <c r="CM98" s="197"/>
      <c r="CN98" s="197"/>
      <c r="CO98" s="197"/>
      <c r="CP98" s="197"/>
      <c r="CQ98" s="197"/>
      <c r="CR98" s="197"/>
      <c r="CS98" s="195"/>
      <c r="CT98" s="195"/>
      <c r="CU98" s="195"/>
      <c r="CV98" s="195"/>
      <c r="CW98" s="195"/>
      <c r="CX98" s="195"/>
      <c r="CY98" s="195"/>
      <c r="CZ98" s="195"/>
      <c r="DA98" s="195"/>
      <c r="DB98" s="195"/>
      <c r="DC98" s="195"/>
      <c r="DD98" s="195"/>
      <c r="DE98" s="195"/>
      <c r="DF98" s="189">
        <f t="shared" si="6"/>
        <v>0</v>
      </c>
      <c r="DG98" s="190"/>
      <c r="DH98" s="190"/>
      <c r="DI98" s="190"/>
      <c r="DJ98" s="190"/>
      <c r="DK98" s="190"/>
      <c r="DL98" s="190"/>
      <c r="DM98" s="190"/>
      <c r="DN98" s="190"/>
      <c r="DO98" s="190"/>
      <c r="DP98" s="190"/>
      <c r="DQ98" s="190"/>
      <c r="DR98" s="191"/>
      <c r="DS98" s="71"/>
      <c r="DT98" s="71"/>
      <c r="DU98" s="71"/>
      <c r="DV98" s="71"/>
      <c r="DW98" s="192"/>
      <c r="DX98" s="192"/>
      <c r="DY98" s="192"/>
      <c r="DZ98" s="192"/>
      <c r="EA98" s="192"/>
      <c r="EB98" s="192"/>
      <c r="EC98" s="192"/>
      <c r="ED98" s="192"/>
      <c r="EE98" s="192"/>
      <c r="EF98" s="192"/>
      <c r="EG98" s="192"/>
      <c r="EH98" s="192"/>
      <c r="EI98" s="192"/>
      <c r="EJ98" s="192"/>
      <c r="EK98" s="192"/>
      <c r="EL98" s="192"/>
      <c r="EM98" s="192"/>
      <c r="EN98" s="192"/>
      <c r="EO98" s="192"/>
      <c r="EP98" s="192"/>
      <c r="EQ98" s="192"/>
      <c r="ER98" s="192"/>
      <c r="ES98" s="192"/>
      <c r="ET98" s="192"/>
      <c r="EU98" s="192"/>
      <c r="EV98" s="192"/>
      <c r="EW98" s="192" t="s">
        <v>14</v>
      </c>
      <c r="EX98" s="192"/>
      <c r="EY98" s="192"/>
      <c r="EZ98" s="192"/>
      <c r="FA98" s="192"/>
      <c r="FB98" s="192"/>
      <c r="FC98" s="192"/>
      <c r="FD98" s="192"/>
      <c r="FE98" s="192"/>
      <c r="FF98" s="192"/>
      <c r="FG98" s="192"/>
      <c r="FH98" s="192"/>
      <c r="FI98" s="192"/>
    </row>
    <row r="99" spans="1:165" s="59" customFormat="1" x14ac:dyDescent="0.2">
      <c r="A99" s="203" t="s">
        <v>325</v>
      </c>
      <c r="B99" s="204"/>
      <c r="C99" s="204"/>
      <c r="D99" s="204"/>
      <c r="E99" s="204"/>
      <c r="F99" s="204"/>
      <c r="G99" s="204"/>
      <c r="H99" s="204"/>
      <c r="I99" s="204"/>
      <c r="J99" s="204"/>
      <c r="K99" s="204"/>
      <c r="L99" s="204"/>
      <c r="M99" s="204"/>
      <c r="N99" s="204"/>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4"/>
      <c r="AN99" s="204"/>
      <c r="AO99" s="204"/>
      <c r="AP99" s="204"/>
      <c r="AQ99" s="204"/>
      <c r="AR99" s="204"/>
      <c r="AS99" s="204"/>
      <c r="AT99" s="204"/>
      <c r="AU99" s="204"/>
      <c r="AV99" s="204"/>
      <c r="AW99" s="204"/>
      <c r="AX99" s="204"/>
      <c r="AY99" s="204"/>
      <c r="AZ99" s="204"/>
      <c r="BA99" s="204"/>
      <c r="BB99" s="204"/>
      <c r="BC99" s="204"/>
      <c r="BD99" s="204"/>
      <c r="BE99" s="204"/>
      <c r="BF99" s="204"/>
      <c r="BG99" s="204"/>
      <c r="BH99" s="204"/>
      <c r="BI99" s="204"/>
      <c r="BJ99" s="204"/>
      <c r="BK99" s="204"/>
      <c r="BL99" s="204"/>
      <c r="BM99" s="204"/>
      <c r="BN99" s="204"/>
      <c r="BO99" s="204"/>
      <c r="BP99" s="204"/>
      <c r="BQ99" s="204"/>
      <c r="BR99" s="204"/>
      <c r="BS99" s="204"/>
      <c r="BT99" s="204"/>
      <c r="BU99" s="204"/>
      <c r="BV99" s="204"/>
      <c r="BW99" s="204"/>
      <c r="BX99" s="195" t="s">
        <v>326</v>
      </c>
      <c r="BY99" s="195"/>
      <c r="BZ99" s="195"/>
      <c r="CA99" s="195"/>
      <c r="CB99" s="195"/>
      <c r="CC99" s="195"/>
      <c r="CD99" s="195"/>
      <c r="CE99" s="195"/>
      <c r="CF99" s="195" t="s">
        <v>327</v>
      </c>
      <c r="CG99" s="195"/>
      <c r="CH99" s="195"/>
      <c r="CI99" s="195"/>
      <c r="CJ99" s="195"/>
      <c r="CK99" s="195"/>
      <c r="CL99" s="195"/>
      <c r="CM99" s="195"/>
      <c r="CN99" s="195"/>
      <c r="CO99" s="195"/>
      <c r="CP99" s="195"/>
      <c r="CQ99" s="195"/>
      <c r="CR99" s="195"/>
      <c r="CS99" s="195"/>
      <c r="CT99" s="195"/>
      <c r="CU99" s="195"/>
      <c r="CV99" s="195"/>
      <c r="CW99" s="195"/>
      <c r="CX99" s="195"/>
      <c r="CY99" s="195"/>
      <c r="CZ99" s="195"/>
      <c r="DA99" s="195"/>
      <c r="DB99" s="195"/>
      <c r="DC99" s="195"/>
      <c r="DD99" s="195"/>
      <c r="DE99" s="195"/>
      <c r="DF99" s="189">
        <f t="shared" si="6"/>
        <v>0</v>
      </c>
      <c r="DG99" s="190"/>
      <c r="DH99" s="190"/>
      <c r="DI99" s="190"/>
      <c r="DJ99" s="190"/>
      <c r="DK99" s="190"/>
      <c r="DL99" s="190"/>
      <c r="DM99" s="190"/>
      <c r="DN99" s="190"/>
      <c r="DO99" s="190"/>
      <c r="DP99" s="190"/>
      <c r="DQ99" s="190"/>
      <c r="DR99" s="191"/>
      <c r="DS99" s="71"/>
      <c r="DT99" s="71"/>
      <c r="DU99" s="71"/>
      <c r="DV99" s="71"/>
      <c r="DW99" s="192"/>
      <c r="DX99" s="192"/>
      <c r="DY99" s="192"/>
      <c r="DZ99" s="192"/>
      <c r="EA99" s="192"/>
      <c r="EB99" s="192"/>
      <c r="EC99" s="192"/>
      <c r="ED99" s="192"/>
      <c r="EE99" s="192"/>
      <c r="EF99" s="192"/>
      <c r="EG99" s="192"/>
      <c r="EH99" s="192"/>
      <c r="EI99" s="192"/>
      <c r="EJ99" s="192"/>
      <c r="EK99" s="192"/>
      <c r="EL99" s="192"/>
      <c r="EM99" s="192"/>
      <c r="EN99" s="192"/>
      <c r="EO99" s="192"/>
      <c r="EP99" s="192"/>
      <c r="EQ99" s="192"/>
      <c r="ER99" s="192"/>
      <c r="ES99" s="192"/>
      <c r="ET99" s="192"/>
      <c r="EU99" s="192"/>
      <c r="EV99" s="192"/>
      <c r="EW99" s="192" t="s">
        <v>14</v>
      </c>
      <c r="EX99" s="192"/>
      <c r="EY99" s="192"/>
      <c r="EZ99" s="192"/>
      <c r="FA99" s="192"/>
      <c r="FB99" s="192"/>
      <c r="FC99" s="192"/>
      <c r="FD99" s="192"/>
      <c r="FE99" s="192"/>
      <c r="FF99" s="192"/>
      <c r="FG99" s="192"/>
      <c r="FH99" s="192"/>
      <c r="FI99" s="192"/>
    </row>
    <row r="100" spans="1:165" s="59" customFormat="1" x14ac:dyDescent="0.2">
      <c r="A100" s="203"/>
      <c r="B100" s="204"/>
      <c r="C100" s="204"/>
      <c r="D100" s="204"/>
      <c r="E100" s="204"/>
      <c r="F100" s="204"/>
      <c r="G100" s="204"/>
      <c r="H100" s="204"/>
      <c r="I100" s="204"/>
      <c r="J100" s="204"/>
      <c r="K100" s="204"/>
      <c r="L100" s="204"/>
      <c r="M100" s="204"/>
      <c r="N100" s="204"/>
      <c r="O100" s="204"/>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4"/>
      <c r="AP100" s="204"/>
      <c r="AQ100" s="204"/>
      <c r="AR100" s="204"/>
      <c r="AS100" s="204"/>
      <c r="AT100" s="204"/>
      <c r="AU100" s="204"/>
      <c r="AV100" s="204"/>
      <c r="AW100" s="204"/>
      <c r="AX100" s="204"/>
      <c r="AY100" s="204"/>
      <c r="AZ100" s="204"/>
      <c r="BA100" s="204"/>
      <c r="BB100" s="204"/>
      <c r="BC100" s="204"/>
      <c r="BD100" s="204"/>
      <c r="BE100" s="204"/>
      <c r="BF100" s="204"/>
      <c r="BG100" s="204"/>
      <c r="BH100" s="204"/>
      <c r="BI100" s="204"/>
      <c r="BJ100" s="204"/>
      <c r="BK100" s="204"/>
      <c r="BL100" s="204"/>
      <c r="BM100" s="204"/>
      <c r="BN100" s="204"/>
      <c r="BO100" s="204"/>
      <c r="BP100" s="204"/>
      <c r="BQ100" s="204"/>
      <c r="BR100" s="204"/>
      <c r="BS100" s="204"/>
      <c r="BT100" s="204"/>
      <c r="BU100" s="204"/>
      <c r="BV100" s="204"/>
      <c r="BW100" s="204"/>
      <c r="BX100" s="195"/>
      <c r="BY100" s="195"/>
      <c r="BZ100" s="195"/>
      <c r="CA100" s="195"/>
      <c r="CB100" s="195"/>
      <c r="CC100" s="195"/>
      <c r="CD100" s="195"/>
      <c r="CE100" s="195"/>
      <c r="CF100" s="195"/>
      <c r="CG100" s="195"/>
      <c r="CH100" s="195"/>
      <c r="CI100" s="195"/>
      <c r="CJ100" s="195"/>
      <c r="CK100" s="195"/>
      <c r="CL100" s="195"/>
      <c r="CM100" s="195"/>
      <c r="CN100" s="195"/>
      <c r="CO100" s="195"/>
      <c r="CP100" s="195"/>
      <c r="CQ100" s="195"/>
      <c r="CR100" s="195"/>
      <c r="CS100" s="195"/>
      <c r="CT100" s="195"/>
      <c r="CU100" s="195"/>
      <c r="CV100" s="195"/>
      <c r="CW100" s="195"/>
      <c r="CX100" s="195"/>
      <c r="CY100" s="195"/>
      <c r="CZ100" s="195"/>
      <c r="DA100" s="195"/>
      <c r="DB100" s="195"/>
      <c r="DC100" s="195"/>
      <c r="DD100" s="195"/>
      <c r="DE100" s="195"/>
      <c r="DF100" s="189">
        <f t="shared" si="6"/>
        <v>0</v>
      </c>
      <c r="DG100" s="190"/>
      <c r="DH100" s="190"/>
      <c r="DI100" s="190"/>
      <c r="DJ100" s="190"/>
      <c r="DK100" s="190"/>
      <c r="DL100" s="190"/>
      <c r="DM100" s="190"/>
      <c r="DN100" s="190"/>
      <c r="DO100" s="190"/>
      <c r="DP100" s="190"/>
      <c r="DQ100" s="190"/>
      <c r="DR100" s="191"/>
      <c r="DS100" s="71"/>
      <c r="DT100" s="71"/>
      <c r="DU100" s="71"/>
      <c r="DV100" s="71"/>
      <c r="DW100" s="192"/>
      <c r="DX100" s="192"/>
      <c r="DY100" s="192"/>
      <c r="DZ100" s="192"/>
      <c r="EA100" s="192"/>
      <c r="EB100" s="192"/>
      <c r="EC100" s="192"/>
      <c r="ED100" s="192"/>
      <c r="EE100" s="192"/>
      <c r="EF100" s="192"/>
      <c r="EG100" s="192"/>
      <c r="EH100" s="192"/>
      <c r="EI100" s="192"/>
      <c r="EJ100" s="192"/>
      <c r="EK100" s="192"/>
      <c r="EL100" s="192"/>
      <c r="EM100" s="192"/>
      <c r="EN100" s="192"/>
      <c r="EO100" s="192"/>
      <c r="EP100" s="192"/>
      <c r="EQ100" s="192"/>
      <c r="ER100" s="192"/>
      <c r="ES100" s="192"/>
      <c r="ET100" s="192"/>
      <c r="EU100" s="192"/>
      <c r="EV100" s="192"/>
      <c r="EW100" s="192"/>
      <c r="EX100" s="192"/>
      <c r="EY100" s="192"/>
      <c r="EZ100" s="192"/>
      <c r="FA100" s="192"/>
      <c r="FB100" s="192"/>
      <c r="FC100" s="192"/>
      <c r="FD100" s="192"/>
      <c r="FE100" s="192"/>
      <c r="FF100" s="192"/>
      <c r="FG100" s="192"/>
      <c r="FH100" s="192"/>
      <c r="FI100" s="192"/>
    </row>
    <row r="101" spans="1:165" s="73" customFormat="1" ht="12" customHeight="1" x14ac:dyDescent="0.2"/>
    <row r="102" spans="1:165" s="78" customFormat="1" ht="11.25" customHeight="1" x14ac:dyDescent="0.2">
      <c r="A102" s="77" t="s">
        <v>328</v>
      </c>
    </row>
    <row r="103" spans="1:165" s="78" customFormat="1" ht="11.25" customHeight="1" x14ac:dyDescent="0.2">
      <c r="A103" s="77" t="s">
        <v>329</v>
      </c>
    </row>
    <row r="104" spans="1:165" s="78" customFormat="1" ht="10.5" customHeight="1" x14ac:dyDescent="0.2">
      <c r="A104" s="77" t="s">
        <v>330</v>
      </c>
    </row>
    <row r="105" spans="1:165" s="78" customFormat="1" ht="10.5" customHeight="1" x14ac:dyDescent="0.2">
      <c r="A105" s="77" t="s">
        <v>331</v>
      </c>
    </row>
    <row r="106" spans="1:165" s="78" customFormat="1" ht="10.5" customHeight="1" x14ac:dyDescent="0.2">
      <c r="A106" s="77" t="s">
        <v>463</v>
      </c>
    </row>
    <row r="107" spans="1:165" s="78" customFormat="1" ht="19.5" customHeight="1" x14ac:dyDescent="0.2">
      <c r="A107" s="198" t="s">
        <v>332</v>
      </c>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row>
    <row r="108" spans="1:165" s="78" customFormat="1" ht="10.5" customHeight="1" x14ac:dyDescent="0.2">
      <c r="A108" s="77" t="s">
        <v>333</v>
      </c>
    </row>
    <row r="109" spans="1:165" s="78" customFormat="1" ht="30" customHeight="1" x14ac:dyDescent="0.2">
      <c r="A109" s="198" t="s">
        <v>334</v>
      </c>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row>
    <row r="110" spans="1:165" s="78" customFormat="1" ht="19.5" customHeight="1" x14ac:dyDescent="0.2">
      <c r="A110" s="198" t="s">
        <v>335</v>
      </c>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row>
    <row r="111" spans="1:165" s="78" customFormat="1" ht="30" customHeight="1" x14ac:dyDescent="0.2">
      <c r="A111" s="198" t="s">
        <v>336</v>
      </c>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row>
    <row r="112" spans="1:165" s="78" customFormat="1" ht="11.25" customHeight="1" x14ac:dyDescent="0.2">
      <c r="A112" s="77" t="s">
        <v>464</v>
      </c>
    </row>
    <row r="113" spans="1:165" s="78" customFormat="1" ht="11.25" customHeight="1" x14ac:dyDescent="0.2">
      <c r="A113" s="77" t="s">
        <v>337</v>
      </c>
    </row>
    <row r="114" spans="1:165" s="78" customFormat="1" ht="24" customHeight="1" x14ac:dyDescent="0.2">
      <c r="A114" s="198" t="s">
        <v>338</v>
      </c>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row>
    <row r="117" spans="1:165" ht="21.75" customHeight="1" x14ac:dyDescent="0.2">
      <c r="I117" s="67" t="s">
        <v>416</v>
      </c>
      <c r="J117" s="67"/>
      <c r="K117" s="67"/>
      <c r="L117" s="67"/>
      <c r="M117" s="67"/>
      <c r="N117" s="67"/>
      <c r="O117" s="67"/>
      <c r="P117" s="67"/>
      <c r="Q117" s="67"/>
      <c r="R117" s="67"/>
      <c r="S117" s="67"/>
      <c r="T117" s="67"/>
      <c r="U117" s="67"/>
      <c r="V117" s="67"/>
      <c r="W117" s="67"/>
      <c r="X117" s="67"/>
      <c r="Y117" s="67"/>
      <c r="Z117" s="67"/>
      <c r="AA117" s="67"/>
      <c r="AB117" s="67"/>
      <c r="AC117" s="67"/>
      <c r="AD117" s="67"/>
      <c r="AE117" s="67"/>
      <c r="AF117" s="202"/>
      <c r="AG117" s="202"/>
      <c r="AH117" s="202"/>
      <c r="AI117" s="202"/>
      <c r="AJ117" s="202"/>
      <c r="AK117" s="202"/>
      <c r="AL117" s="202"/>
      <c r="AM117" s="202"/>
      <c r="AN117" s="202"/>
      <c r="AO117" s="202"/>
      <c r="AP117" s="202"/>
      <c r="AQ117" s="202"/>
      <c r="AR117" s="202"/>
      <c r="AS117" s="202"/>
      <c r="AT117" s="202"/>
      <c r="AU117" s="202"/>
      <c r="AV117" s="202"/>
      <c r="AW117" s="202"/>
      <c r="AX117" s="202"/>
      <c r="AY117" s="202"/>
      <c r="AZ117" s="202"/>
      <c r="BA117" s="202"/>
      <c r="BB117" s="202"/>
      <c r="BC117" s="202"/>
      <c r="BD117" s="202"/>
      <c r="BE117" s="67"/>
      <c r="BF117" s="67"/>
      <c r="BG117" s="199" t="s">
        <v>420</v>
      </c>
      <c r="BH117" s="199"/>
      <c r="BI117" s="199"/>
      <c r="BJ117" s="199"/>
      <c r="BK117" s="199"/>
      <c r="BL117" s="199"/>
      <c r="BM117" s="199"/>
      <c r="BN117" s="199"/>
      <c r="BO117" s="199"/>
      <c r="BP117" s="199"/>
      <c r="BQ117" s="199"/>
      <c r="BR117" s="199"/>
      <c r="BS117" s="199"/>
      <c r="BT117" s="199"/>
      <c r="BU117" s="199"/>
      <c r="BV117" s="199"/>
      <c r="BW117" s="199"/>
      <c r="BX117" s="199"/>
      <c r="BY117" s="67"/>
      <c r="BZ117" s="67"/>
      <c r="CA117" s="200" t="s">
        <v>417</v>
      </c>
      <c r="CB117" s="200"/>
      <c r="CC117" s="200"/>
      <c r="CD117" s="200"/>
      <c r="CE117" s="200"/>
      <c r="CF117" s="200"/>
      <c r="CG117" s="200"/>
      <c r="CH117" s="200"/>
      <c r="CI117" s="200"/>
      <c r="CJ117" s="200"/>
      <c r="CK117" s="200"/>
      <c r="CL117" s="200"/>
      <c r="CM117" s="200"/>
      <c r="CN117" s="200"/>
      <c r="CO117" s="200"/>
      <c r="CP117" s="200"/>
      <c r="CQ117" s="200"/>
      <c r="CR117" s="200"/>
    </row>
    <row r="118" spans="1:165" s="60" customFormat="1" ht="8.25" x14ac:dyDescent="0.15"/>
    <row r="119" spans="1:165" s="60" customFormat="1" ht="21" customHeight="1" x14ac:dyDescent="0.2">
      <c r="I119" s="62" t="s">
        <v>339</v>
      </c>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202" t="s">
        <v>427</v>
      </c>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62"/>
      <c r="BF119" s="62"/>
      <c r="BG119" s="199" t="s">
        <v>426</v>
      </c>
      <c r="BH119" s="199"/>
      <c r="BI119" s="199"/>
      <c r="BJ119" s="199"/>
      <c r="BK119" s="199"/>
      <c r="BL119" s="199"/>
      <c r="BM119" s="199"/>
      <c r="BN119" s="199"/>
      <c r="BO119" s="199"/>
      <c r="BP119" s="199"/>
      <c r="BQ119" s="199"/>
      <c r="BR119" s="199"/>
      <c r="BS119" s="199"/>
      <c r="BT119" s="199"/>
      <c r="BU119" s="199"/>
      <c r="BV119" s="199"/>
      <c r="BW119" s="199"/>
      <c r="BX119" s="199"/>
      <c r="BY119" s="62"/>
      <c r="BZ119" s="62"/>
      <c r="CA119" s="200" t="s">
        <v>431</v>
      </c>
      <c r="CB119" s="200"/>
      <c r="CC119" s="200"/>
      <c r="CD119" s="200"/>
      <c r="CE119" s="200"/>
      <c r="CF119" s="200"/>
      <c r="CG119" s="200"/>
      <c r="CH119" s="200"/>
      <c r="CI119" s="200"/>
      <c r="CJ119" s="200"/>
      <c r="CK119" s="200"/>
      <c r="CL119" s="200"/>
      <c r="CM119" s="200"/>
      <c r="CN119" s="200"/>
      <c r="CO119" s="200"/>
      <c r="CP119" s="200"/>
      <c r="CQ119" s="200"/>
      <c r="CR119" s="200"/>
    </row>
    <row r="120" spans="1:165" x14ac:dyDescent="0.2">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201" t="s">
        <v>150</v>
      </c>
      <c r="AN120" s="201"/>
      <c r="AO120" s="201"/>
      <c r="AP120" s="201"/>
      <c r="AQ120" s="201"/>
      <c r="AR120" s="201"/>
      <c r="AS120" s="201"/>
      <c r="AT120" s="201"/>
      <c r="AU120" s="201"/>
      <c r="AV120" s="201"/>
      <c r="AW120" s="201"/>
      <c r="AX120" s="201"/>
      <c r="AY120" s="201"/>
      <c r="AZ120" s="201"/>
      <c r="BA120" s="201"/>
      <c r="BB120" s="201"/>
      <c r="BC120" s="201"/>
      <c r="BD120" s="201"/>
      <c r="BE120" s="60"/>
      <c r="BF120" s="60"/>
      <c r="BG120" s="201" t="s">
        <v>340</v>
      </c>
      <c r="BH120" s="201"/>
      <c r="BI120" s="201"/>
      <c r="BJ120" s="201"/>
      <c r="BK120" s="201"/>
      <c r="BL120" s="201"/>
      <c r="BM120" s="201"/>
      <c r="BN120" s="201"/>
      <c r="BO120" s="201"/>
      <c r="BP120" s="201"/>
      <c r="BQ120" s="201"/>
      <c r="BR120" s="201"/>
      <c r="BS120" s="201"/>
      <c r="BT120" s="201"/>
      <c r="BU120" s="201"/>
      <c r="BV120" s="201"/>
      <c r="BW120" s="201"/>
      <c r="BX120" s="201"/>
      <c r="BY120" s="60"/>
      <c r="BZ120" s="60"/>
      <c r="CA120" s="201" t="s">
        <v>151</v>
      </c>
      <c r="CB120" s="201"/>
      <c r="CC120" s="201"/>
      <c r="CD120" s="201"/>
      <c r="CE120" s="201"/>
      <c r="CF120" s="201"/>
      <c r="CG120" s="201"/>
      <c r="CH120" s="201"/>
      <c r="CI120" s="201"/>
      <c r="CJ120" s="201"/>
      <c r="CK120" s="201"/>
      <c r="CL120" s="201"/>
      <c r="CM120" s="201"/>
      <c r="CN120" s="201"/>
      <c r="CO120" s="201"/>
      <c r="CP120" s="201"/>
      <c r="CQ120" s="201"/>
      <c r="CR120" s="201"/>
    </row>
    <row r="121" spans="1:165" x14ac:dyDescent="0.2">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4"/>
      <c r="AN121" s="64"/>
      <c r="AO121" s="64"/>
      <c r="AP121" s="64"/>
      <c r="AQ121" s="64"/>
      <c r="AR121" s="64"/>
      <c r="AS121" s="64"/>
      <c r="AT121" s="64"/>
      <c r="AU121" s="64"/>
      <c r="AV121" s="64"/>
      <c r="AW121" s="64"/>
      <c r="AX121" s="64"/>
      <c r="AY121" s="64"/>
      <c r="AZ121" s="64"/>
      <c r="BA121" s="64"/>
      <c r="BB121" s="64"/>
      <c r="BC121" s="64"/>
      <c r="BD121" s="64"/>
      <c r="BE121" s="60"/>
      <c r="BF121" s="60"/>
      <c r="BG121" s="64"/>
      <c r="BH121" s="64"/>
      <c r="BI121" s="64"/>
      <c r="BJ121" s="64"/>
      <c r="BK121" s="64"/>
      <c r="BL121" s="64"/>
      <c r="BM121" s="64"/>
      <c r="BN121" s="64"/>
      <c r="BO121" s="64"/>
      <c r="BP121" s="64"/>
      <c r="BQ121" s="64"/>
      <c r="BR121" s="64"/>
      <c r="BS121" s="64"/>
      <c r="BT121" s="64"/>
      <c r="BU121" s="64"/>
      <c r="BV121" s="64"/>
      <c r="BW121" s="64"/>
      <c r="BX121" s="64"/>
      <c r="BY121" s="60"/>
      <c r="BZ121" s="60"/>
      <c r="CA121" s="64"/>
      <c r="CB121" s="64"/>
      <c r="CC121" s="64"/>
      <c r="CD121" s="64"/>
      <c r="CE121" s="64"/>
      <c r="CF121" s="64"/>
      <c r="CG121" s="64"/>
      <c r="CH121" s="64"/>
      <c r="CI121" s="64"/>
      <c r="CJ121" s="64"/>
      <c r="CK121" s="64"/>
      <c r="CL121" s="64"/>
      <c r="CM121" s="64"/>
      <c r="CN121" s="64"/>
      <c r="CO121" s="64"/>
      <c r="CP121" s="64"/>
      <c r="CQ121" s="64"/>
      <c r="CR121" s="64"/>
    </row>
    <row r="122" spans="1:165" x14ac:dyDescent="0.2">
      <c r="I122" s="68" t="s">
        <v>140</v>
      </c>
      <c r="J122" s="68">
        <v>14</v>
      </c>
      <c r="K122" s="66"/>
      <c r="L122" s="66"/>
      <c r="M122" s="66"/>
      <c r="N122" s="67" t="s">
        <v>140</v>
      </c>
      <c r="O122" s="67"/>
      <c r="P122" s="67"/>
      <c r="Q122" s="70" t="s">
        <v>532</v>
      </c>
      <c r="R122" s="66"/>
      <c r="S122" s="66"/>
      <c r="T122" s="66"/>
      <c r="U122" s="66"/>
      <c r="V122" s="66"/>
      <c r="W122" s="66"/>
      <c r="X122" s="66"/>
      <c r="Y122" s="66"/>
      <c r="Z122" s="66"/>
      <c r="AA122" s="66"/>
      <c r="AB122" s="66"/>
      <c r="AC122" s="66"/>
      <c r="AD122" s="66"/>
      <c r="AE122" s="66"/>
      <c r="AF122" s="68">
        <v>20</v>
      </c>
      <c r="AG122" s="68"/>
      <c r="AH122" s="68"/>
      <c r="AI122" s="69" t="s">
        <v>517</v>
      </c>
      <c r="AJ122" s="69"/>
      <c r="AK122" s="69"/>
      <c r="AM122" s="67" t="s">
        <v>141</v>
      </c>
      <c r="AN122" s="67"/>
      <c r="AO122" s="67"/>
      <c r="AP122" s="67"/>
      <c r="AQ122" s="67"/>
      <c r="AR122" s="67"/>
      <c r="AS122" s="67"/>
      <c r="AT122" s="67"/>
      <c r="AU122" s="67"/>
      <c r="AV122" s="67"/>
      <c r="AW122" s="67"/>
      <c r="AX122" s="67"/>
      <c r="AY122" s="67"/>
      <c r="AZ122" s="67"/>
      <c r="BA122" s="67"/>
      <c r="BB122" s="67"/>
      <c r="BC122" s="67"/>
      <c r="BD122" s="67"/>
      <c r="BE122" s="67"/>
      <c r="BF122" s="67"/>
      <c r="BG122" s="67"/>
      <c r="BH122" s="67"/>
      <c r="BI122" s="67"/>
      <c r="BJ122" s="67"/>
      <c r="BK122" s="67"/>
      <c r="BL122" s="67"/>
      <c r="BM122" s="67"/>
      <c r="BN122" s="67"/>
      <c r="BO122" s="67"/>
      <c r="BP122" s="67"/>
      <c r="BQ122" s="67"/>
      <c r="BR122" s="67"/>
      <c r="BS122" s="67"/>
      <c r="BT122" s="67"/>
      <c r="BU122" s="67"/>
      <c r="BV122" s="67"/>
      <c r="BW122" s="67"/>
      <c r="BX122" s="67"/>
      <c r="BY122" s="67"/>
      <c r="BZ122" s="67"/>
      <c r="CA122" s="67"/>
      <c r="CB122" s="67"/>
      <c r="CC122" s="67"/>
      <c r="CD122" s="67"/>
      <c r="CE122" s="67"/>
      <c r="CF122" s="67"/>
      <c r="CG122" s="67"/>
      <c r="CH122" s="67"/>
      <c r="CI122" s="67"/>
      <c r="CJ122" s="67"/>
      <c r="CK122" s="67"/>
      <c r="CL122" s="67"/>
      <c r="CM122" s="67"/>
      <c r="CN122" s="67"/>
      <c r="CO122" s="67"/>
      <c r="CP122" s="67"/>
      <c r="CQ122" s="67"/>
      <c r="CR122" s="67"/>
    </row>
  </sheetData>
  <mergeCells count="659">
    <mergeCell ref="EP7:FI7"/>
    <mergeCell ref="EA8:EB8"/>
    <mergeCell ref="EC8:EE8"/>
    <mergeCell ref="EF8:EG8"/>
    <mergeCell ref="EI8:EW8"/>
    <mergeCell ref="EX8:EZ8"/>
    <mergeCell ref="FA8:FC8"/>
    <mergeCell ref="EA1:FI1"/>
    <mergeCell ref="EA2:FI2"/>
    <mergeCell ref="EA3:FI3"/>
    <mergeCell ref="EA4:FI4"/>
    <mergeCell ref="EA5:FI5"/>
    <mergeCell ref="EA6:EM6"/>
    <mergeCell ref="EP6:FI6"/>
    <mergeCell ref="CS10:CU10"/>
    <mergeCell ref="AY11:BE11"/>
    <mergeCell ref="BF11:BH11"/>
    <mergeCell ref="BI11:CD11"/>
    <mergeCell ref="CE11:CG11"/>
    <mergeCell ref="CH11:CL11"/>
    <mergeCell ref="CM11:CO11"/>
    <mergeCell ref="CP11:CX11"/>
    <mergeCell ref="EA7:EM7"/>
    <mergeCell ref="A14:AA14"/>
    <mergeCell ref="EW14:FI14"/>
    <mergeCell ref="AB15:DP15"/>
    <mergeCell ref="EW15:FI15"/>
    <mergeCell ref="EW16:FI16"/>
    <mergeCell ref="EW17:FI17"/>
    <mergeCell ref="EW11:FI12"/>
    <mergeCell ref="BG13:BJ13"/>
    <mergeCell ref="BK13:BM13"/>
    <mergeCell ref="BN13:BO13"/>
    <mergeCell ref="BQ13:CE13"/>
    <mergeCell ref="CF13:CH13"/>
    <mergeCell ref="CI13:CK13"/>
    <mergeCell ref="EW13:FI13"/>
    <mergeCell ref="K18:DP18"/>
    <mergeCell ref="EW18:FI18"/>
    <mergeCell ref="EW19:FI19"/>
    <mergeCell ref="A21:FI21"/>
    <mergeCell ref="A23:BW25"/>
    <mergeCell ref="BX23:CE25"/>
    <mergeCell ref="CF23:CR25"/>
    <mergeCell ref="CS23:DE25"/>
    <mergeCell ref="DF23:FI23"/>
    <mergeCell ref="DF24:DK24"/>
    <mergeCell ref="EJ24:EO24"/>
    <mergeCell ref="EP24:ER24"/>
    <mergeCell ref="ES24:EV24"/>
    <mergeCell ref="EW24:FI25"/>
    <mergeCell ref="DF25:DR25"/>
    <mergeCell ref="DW25:EI25"/>
    <mergeCell ref="EJ25:EV25"/>
    <mergeCell ref="DL24:DN24"/>
    <mergeCell ref="DO24:DR24"/>
    <mergeCell ref="DS24:DV24"/>
    <mergeCell ref="DW24:EB24"/>
    <mergeCell ref="EC24:EE24"/>
    <mergeCell ref="EF24:EI24"/>
    <mergeCell ref="EJ26:EV26"/>
    <mergeCell ref="EW26:FI26"/>
    <mergeCell ref="A27:BW27"/>
    <mergeCell ref="BX27:CE27"/>
    <mergeCell ref="CF27:CR27"/>
    <mergeCell ref="CS27:DE27"/>
    <mergeCell ref="DF27:DR27"/>
    <mergeCell ref="DW27:EI27"/>
    <mergeCell ref="EJ27:EV27"/>
    <mergeCell ref="EW27:FI27"/>
    <mergeCell ref="A26:BW26"/>
    <mergeCell ref="BX26:CE26"/>
    <mergeCell ref="CF26:CR26"/>
    <mergeCell ref="CS26:DE26"/>
    <mergeCell ref="DF26:DR26"/>
    <mergeCell ref="DW26:EI26"/>
    <mergeCell ref="EJ28:EV28"/>
    <mergeCell ref="EW28:FI28"/>
    <mergeCell ref="A29:BW29"/>
    <mergeCell ref="BX29:CE29"/>
    <mergeCell ref="CF29:CR29"/>
    <mergeCell ref="CS29:DE29"/>
    <mergeCell ref="DF29:DR29"/>
    <mergeCell ref="DW29:EI29"/>
    <mergeCell ref="EJ29:EV29"/>
    <mergeCell ref="EW29:FI29"/>
    <mergeCell ref="A28:BW28"/>
    <mergeCell ref="BX28:CE28"/>
    <mergeCell ref="CF28:CR28"/>
    <mergeCell ref="CS28:DE28"/>
    <mergeCell ref="DF28:DR28"/>
    <mergeCell ref="DW28:EI28"/>
    <mergeCell ref="EJ30:EV30"/>
    <mergeCell ref="EW30:FI30"/>
    <mergeCell ref="A31:BW31"/>
    <mergeCell ref="BX31:CE32"/>
    <mergeCell ref="CF31:CR32"/>
    <mergeCell ref="CS31:DE32"/>
    <mergeCell ref="DF31:DR32"/>
    <mergeCell ref="DS31:DS32"/>
    <mergeCell ref="DT31:DT32"/>
    <mergeCell ref="DU31:DU32"/>
    <mergeCell ref="A30:BW30"/>
    <mergeCell ref="BX30:CE30"/>
    <mergeCell ref="CF30:CR30"/>
    <mergeCell ref="CS30:DE30"/>
    <mergeCell ref="DF30:DR30"/>
    <mergeCell ref="DW30:EI30"/>
    <mergeCell ref="DV31:DV32"/>
    <mergeCell ref="DW31:EI32"/>
    <mergeCell ref="EJ31:EV32"/>
    <mergeCell ref="EW31:FI32"/>
    <mergeCell ref="A32:BW32"/>
    <mergeCell ref="A33:BW33"/>
    <mergeCell ref="BX33:CE33"/>
    <mergeCell ref="CF33:CR33"/>
    <mergeCell ref="CS33:DE33"/>
    <mergeCell ref="DF33:DR33"/>
    <mergeCell ref="DW33:EI33"/>
    <mergeCell ref="EJ33:EV33"/>
    <mergeCell ref="EW33:FI33"/>
    <mergeCell ref="A34:BW34"/>
    <mergeCell ref="BX34:CE34"/>
    <mergeCell ref="CF34:CR34"/>
    <mergeCell ref="CS34:DE34"/>
    <mergeCell ref="DF34:DR34"/>
    <mergeCell ref="DW34:EI34"/>
    <mergeCell ref="EJ34:EV34"/>
    <mergeCell ref="EW34:FI34"/>
    <mergeCell ref="A35:BW35"/>
    <mergeCell ref="BX35:CE35"/>
    <mergeCell ref="CF35:CR35"/>
    <mergeCell ref="CS35:DE35"/>
    <mergeCell ref="DF35:DR35"/>
    <mergeCell ref="DW35:EI35"/>
    <mergeCell ref="EJ35:EV35"/>
    <mergeCell ref="EW35:FI35"/>
    <mergeCell ref="EJ36:EV36"/>
    <mergeCell ref="EW36:FI36"/>
    <mergeCell ref="A37:BW37"/>
    <mergeCell ref="BX37:CE37"/>
    <mergeCell ref="CF37:CR37"/>
    <mergeCell ref="CS37:DE37"/>
    <mergeCell ref="DF37:DR37"/>
    <mergeCell ref="DW37:EI37"/>
    <mergeCell ref="EJ37:EV37"/>
    <mergeCell ref="EW37:FI37"/>
    <mergeCell ref="A36:BW36"/>
    <mergeCell ref="BX36:CE36"/>
    <mergeCell ref="CF36:CR36"/>
    <mergeCell ref="CS36:DE36"/>
    <mergeCell ref="DF36:DR36"/>
    <mergeCell ref="DW36:EI36"/>
    <mergeCell ref="DT38:DT39"/>
    <mergeCell ref="DU38:DU39"/>
    <mergeCell ref="DV38:DV39"/>
    <mergeCell ref="DW38:EI39"/>
    <mergeCell ref="EJ38:EV39"/>
    <mergeCell ref="EW38:FI39"/>
    <mergeCell ref="A38:BW38"/>
    <mergeCell ref="BX38:CE39"/>
    <mergeCell ref="CF38:CR39"/>
    <mergeCell ref="CS38:DE39"/>
    <mergeCell ref="DF38:DR39"/>
    <mergeCell ref="DS38:DS39"/>
    <mergeCell ref="A39:BW39"/>
    <mergeCell ref="EJ40:EV40"/>
    <mergeCell ref="EW40:FI40"/>
    <mergeCell ref="A41:BW41"/>
    <mergeCell ref="BX41:CE42"/>
    <mergeCell ref="CF41:CR42"/>
    <mergeCell ref="CS41:DE42"/>
    <mergeCell ref="DF41:DR42"/>
    <mergeCell ref="DS41:DS42"/>
    <mergeCell ref="DT41:DT42"/>
    <mergeCell ref="DU41:DU42"/>
    <mergeCell ref="A40:BW40"/>
    <mergeCell ref="BX40:CE40"/>
    <mergeCell ref="CF40:CR40"/>
    <mergeCell ref="CS40:DE40"/>
    <mergeCell ref="DF40:DR40"/>
    <mergeCell ref="DW40:EI40"/>
    <mergeCell ref="DV41:DV42"/>
    <mergeCell ref="DW41:EI42"/>
    <mergeCell ref="EJ41:EV42"/>
    <mergeCell ref="EW41:FI42"/>
    <mergeCell ref="A42:BW42"/>
    <mergeCell ref="EW45:FI46"/>
    <mergeCell ref="A46:BW46"/>
    <mergeCell ref="DW44:EI44"/>
    <mergeCell ref="EJ44:EV44"/>
    <mergeCell ref="EW44:FI44"/>
    <mergeCell ref="A45:BW45"/>
    <mergeCell ref="BX45:CE46"/>
    <mergeCell ref="CF45:CR46"/>
    <mergeCell ref="CS45:DE46"/>
    <mergeCell ref="DF45:DR46"/>
    <mergeCell ref="DS45:DS46"/>
    <mergeCell ref="DT45:DT46"/>
    <mergeCell ref="A44:BW44"/>
    <mergeCell ref="BX44:CE44"/>
    <mergeCell ref="CF44:CR44"/>
    <mergeCell ref="CS44:DE44"/>
    <mergeCell ref="DF44:DR44"/>
    <mergeCell ref="DU45:DU46"/>
    <mergeCell ref="DV45:DV46"/>
    <mergeCell ref="DW45:EI46"/>
    <mergeCell ref="EJ45:EV46"/>
    <mergeCell ref="EJ47:EV47"/>
    <mergeCell ref="EW47:FI47"/>
    <mergeCell ref="A48:BW48"/>
    <mergeCell ref="BX48:CE48"/>
    <mergeCell ref="CF48:CR48"/>
    <mergeCell ref="CS48:DE48"/>
    <mergeCell ref="DF48:DR48"/>
    <mergeCell ref="DW48:EI48"/>
    <mergeCell ref="EJ48:EV48"/>
    <mergeCell ref="EW48:FI48"/>
    <mergeCell ref="A47:BW47"/>
    <mergeCell ref="BX47:CE47"/>
    <mergeCell ref="CF47:CR47"/>
    <mergeCell ref="CS47:DE47"/>
    <mergeCell ref="DF47:DR47"/>
    <mergeCell ref="DW47:EI47"/>
    <mergeCell ref="EJ49:EV49"/>
    <mergeCell ref="EW49:FI49"/>
    <mergeCell ref="A50:BW50"/>
    <mergeCell ref="BX50:CE51"/>
    <mergeCell ref="CF50:CR51"/>
    <mergeCell ref="CS50:DE51"/>
    <mergeCell ref="DF50:DR51"/>
    <mergeCell ref="DS50:DS51"/>
    <mergeCell ref="DT50:DT51"/>
    <mergeCell ref="DU50:DU51"/>
    <mergeCell ref="A49:BW49"/>
    <mergeCell ref="BX49:CE49"/>
    <mergeCell ref="CF49:CR49"/>
    <mergeCell ref="CS49:DE49"/>
    <mergeCell ref="DF49:DR49"/>
    <mergeCell ref="DW49:EI49"/>
    <mergeCell ref="DV50:DV51"/>
    <mergeCell ref="DW50:EI51"/>
    <mergeCell ref="EJ50:EV51"/>
    <mergeCell ref="EW50:FI51"/>
    <mergeCell ref="A51:BW51"/>
    <mergeCell ref="A52:BW52"/>
    <mergeCell ref="BX52:CE52"/>
    <mergeCell ref="CF52:CR52"/>
    <mergeCell ref="CS52:DE52"/>
    <mergeCell ref="DF52:DR52"/>
    <mergeCell ref="DW52:EI52"/>
    <mergeCell ref="EJ52:EV52"/>
    <mergeCell ref="EW52:FI52"/>
    <mergeCell ref="A53:BW53"/>
    <mergeCell ref="BX53:CE53"/>
    <mergeCell ref="CF53:CR53"/>
    <mergeCell ref="CS53:DE53"/>
    <mergeCell ref="DF53:DR53"/>
    <mergeCell ref="DW53:EI53"/>
    <mergeCell ref="EJ53:EV53"/>
    <mergeCell ref="EW53:FI53"/>
    <mergeCell ref="A54:BW54"/>
    <mergeCell ref="BX54:CE54"/>
    <mergeCell ref="CF54:CR54"/>
    <mergeCell ref="CS54:DE54"/>
    <mergeCell ref="DF54:DR54"/>
    <mergeCell ref="DW54:EI54"/>
    <mergeCell ref="EJ54:EV54"/>
    <mergeCell ref="EW54:FI54"/>
    <mergeCell ref="EJ55:EV55"/>
    <mergeCell ref="EW55:FI55"/>
    <mergeCell ref="A56:BW56"/>
    <mergeCell ref="BX56:CE56"/>
    <mergeCell ref="CF56:CR56"/>
    <mergeCell ref="CS56:DE56"/>
    <mergeCell ref="DF56:DR56"/>
    <mergeCell ref="DW56:EI56"/>
    <mergeCell ref="EJ56:EV56"/>
    <mergeCell ref="EW56:FI56"/>
    <mergeCell ref="A55:BW55"/>
    <mergeCell ref="BX55:CE55"/>
    <mergeCell ref="CF55:CR55"/>
    <mergeCell ref="CS55:DE55"/>
    <mergeCell ref="DF55:DR55"/>
    <mergeCell ref="DW55:EI55"/>
    <mergeCell ref="EJ57:EV57"/>
    <mergeCell ref="EW57:FI57"/>
    <mergeCell ref="A58:BW58"/>
    <mergeCell ref="BX58:CE58"/>
    <mergeCell ref="CF58:CR58"/>
    <mergeCell ref="CS58:DE58"/>
    <mergeCell ref="DF58:DR58"/>
    <mergeCell ref="DW58:EI58"/>
    <mergeCell ref="EJ58:EV58"/>
    <mergeCell ref="EW58:FI58"/>
    <mergeCell ref="A57:BW57"/>
    <mergeCell ref="BX57:CE57"/>
    <mergeCell ref="CF57:CR57"/>
    <mergeCell ref="CS57:DE57"/>
    <mergeCell ref="DF57:DR57"/>
    <mergeCell ref="DW57:EI57"/>
    <mergeCell ref="EJ59:EV59"/>
    <mergeCell ref="EW59:FI59"/>
    <mergeCell ref="A60:BW60"/>
    <mergeCell ref="BX60:CE60"/>
    <mergeCell ref="CF60:CR60"/>
    <mergeCell ref="CS60:DE60"/>
    <mergeCell ref="DF60:DR60"/>
    <mergeCell ref="DW60:EI60"/>
    <mergeCell ref="EJ60:EV60"/>
    <mergeCell ref="EW60:FI60"/>
    <mergeCell ref="A59:BW59"/>
    <mergeCell ref="BX59:CE59"/>
    <mergeCell ref="CF59:CR59"/>
    <mergeCell ref="CS59:DE59"/>
    <mergeCell ref="DF59:DR59"/>
    <mergeCell ref="DW59:EI59"/>
    <mergeCell ref="EJ61:EV61"/>
    <mergeCell ref="EW61:FI61"/>
    <mergeCell ref="A62:BW62"/>
    <mergeCell ref="BX62:CE62"/>
    <mergeCell ref="CF62:CR62"/>
    <mergeCell ref="CS62:DE62"/>
    <mergeCell ref="DF62:DR62"/>
    <mergeCell ref="DW62:EI62"/>
    <mergeCell ref="EJ62:EV62"/>
    <mergeCell ref="EW62:FI62"/>
    <mergeCell ref="A61:BW61"/>
    <mergeCell ref="BX61:CE61"/>
    <mergeCell ref="CF61:CR61"/>
    <mergeCell ref="CS61:DE61"/>
    <mergeCell ref="DF61:DR61"/>
    <mergeCell ref="DW61:EI61"/>
    <mergeCell ref="EJ63:EV63"/>
    <mergeCell ref="EW63:FI63"/>
    <mergeCell ref="A64:BW64"/>
    <mergeCell ref="BX64:CE64"/>
    <mergeCell ref="CF64:CR64"/>
    <mergeCell ref="CS64:DE64"/>
    <mergeCell ref="DF64:DR64"/>
    <mergeCell ref="DW64:EI64"/>
    <mergeCell ref="EJ64:EV64"/>
    <mergeCell ref="EW64:FI64"/>
    <mergeCell ref="A63:BW63"/>
    <mergeCell ref="BX63:CE63"/>
    <mergeCell ref="CF63:CR63"/>
    <mergeCell ref="CS63:DE63"/>
    <mergeCell ref="DF63:DR63"/>
    <mergeCell ref="DW63:EI63"/>
    <mergeCell ref="EJ65:EV65"/>
    <mergeCell ref="EW65:FI65"/>
    <mergeCell ref="A66:BW66"/>
    <mergeCell ref="BX66:CE66"/>
    <mergeCell ref="CF66:CR66"/>
    <mergeCell ref="CS66:DE66"/>
    <mergeCell ref="DF66:DR66"/>
    <mergeCell ref="DW66:EI66"/>
    <mergeCell ref="EJ66:EV66"/>
    <mergeCell ref="EW66:FI66"/>
    <mergeCell ref="A65:BW65"/>
    <mergeCell ref="BX65:CE65"/>
    <mergeCell ref="CF65:CR65"/>
    <mergeCell ref="CS65:DE65"/>
    <mergeCell ref="DF65:DR65"/>
    <mergeCell ref="DW65:EI65"/>
    <mergeCell ref="EJ67:EV67"/>
    <mergeCell ref="EW67:FI67"/>
    <mergeCell ref="A68:BW68"/>
    <mergeCell ref="BX68:CE68"/>
    <mergeCell ref="CF68:CR68"/>
    <mergeCell ref="CS68:DE68"/>
    <mergeCell ref="DF68:DR68"/>
    <mergeCell ref="DW68:EI68"/>
    <mergeCell ref="EJ68:EV68"/>
    <mergeCell ref="EW68:FI68"/>
    <mergeCell ref="A67:BW67"/>
    <mergeCell ref="BX67:CE67"/>
    <mergeCell ref="CF67:CR67"/>
    <mergeCell ref="CS67:DE67"/>
    <mergeCell ref="DF67:DR67"/>
    <mergeCell ref="DW67:EI67"/>
    <mergeCell ref="EJ69:EV69"/>
    <mergeCell ref="EW69:FI69"/>
    <mergeCell ref="A70:BW70"/>
    <mergeCell ref="BX70:CE70"/>
    <mergeCell ref="CF70:CR70"/>
    <mergeCell ref="CS70:DE70"/>
    <mergeCell ref="DF70:DR70"/>
    <mergeCell ref="DW70:EI70"/>
    <mergeCell ref="EJ70:EV70"/>
    <mergeCell ref="EW70:FI70"/>
    <mergeCell ref="A69:BW69"/>
    <mergeCell ref="BX69:CE69"/>
    <mergeCell ref="CF69:CR69"/>
    <mergeCell ref="CS69:DE69"/>
    <mergeCell ref="DF69:DR69"/>
    <mergeCell ref="DW69:EI69"/>
    <mergeCell ref="EJ71:EV71"/>
    <mergeCell ref="EW71:FI71"/>
    <mergeCell ref="A72:BW72"/>
    <mergeCell ref="BX72:CE72"/>
    <mergeCell ref="CF72:CR72"/>
    <mergeCell ref="CS72:DE72"/>
    <mergeCell ref="DF72:DR72"/>
    <mergeCell ref="DW72:EI72"/>
    <mergeCell ref="EJ72:EV72"/>
    <mergeCell ref="EW72:FI72"/>
    <mergeCell ref="A71:BW71"/>
    <mergeCell ref="BX71:CE71"/>
    <mergeCell ref="CF71:CR71"/>
    <mergeCell ref="CS71:DE71"/>
    <mergeCell ref="DF71:DR71"/>
    <mergeCell ref="DW71:EI71"/>
    <mergeCell ref="EJ73:EV73"/>
    <mergeCell ref="EW73:FI73"/>
    <mergeCell ref="A74:BW74"/>
    <mergeCell ref="BX74:CE74"/>
    <mergeCell ref="CF74:CR74"/>
    <mergeCell ref="CS74:DE74"/>
    <mergeCell ref="DF74:DR74"/>
    <mergeCell ref="DW74:EI74"/>
    <mergeCell ref="EJ74:EV74"/>
    <mergeCell ref="EW74:FI74"/>
    <mergeCell ref="A73:BW73"/>
    <mergeCell ref="BX73:CE73"/>
    <mergeCell ref="CF73:CR73"/>
    <mergeCell ref="CS73:DE73"/>
    <mergeCell ref="DF73:DR73"/>
    <mergeCell ref="DW73:EI73"/>
    <mergeCell ref="EJ75:EV75"/>
    <mergeCell ref="EW75:FI75"/>
    <mergeCell ref="A76:BW76"/>
    <mergeCell ref="BX76:CE76"/>
    <mergeCell ref="CF76:CR76"/>
    <mergeCell ref="CS76:DE76"/>
    <mergeCell ref="DF76:DR76"/>
    <mergeCell ref="DW76:EI76"/>
    <mergeCell ref="EJ76:EV76"/>
    <mergeCell ref="EW76:FI76"/>
    <mergeCell ref="A75:BW75"/>
    <mergeCell ref="BX75:CE75"/>
    <mergeCell ref="CF75:CR75"/>
    <mergeCell ref="CS75:DE75"/>
    <mergeCell ref="DF75:DR75"/>
    <mergeCell ref="DW75:EI75"/>
    <mergeCell ref="EJ77:EV77"/>
    <mergeCell ref="EW77:FI77"/>
    <mergeCell ref="A81:BW81"/>
    <mergeCell ref="BX81:CE81"/>
    <mergeCell ref="CF81:CR81"/>
    <mergeCell ref="CS81:DE81"/>
    <mergeCell ref="DF81:DR81"/>
    <mergeCell ref="DW81:EI81"/>
    <mergeCell ref="EJ81:EV81"/>
    <mergeCell ref="EW81:FI81"/>
    <mergeCell ref="A77:BW77"/>
    <mergeCell ref="BX77:CE77"/>
    <mergeCell ref="CF77:CR77"/>
    <mergeCell ref="CS77:DE77"/>
    <mergeCell ref="DF77:DR77"/>
    <mergeCell ref="DW77:EI77"/>
    <mergeCell ref="A78:BW78"/>
    <mergeCell ref="BX78:CE78"/>
    <mergeCell ref="CF78:CR78"/>
    <mergeCell ref="CS78:DE78"/>
    <mergeCell ref="DF78:DR78"/>
    <mergeCell ref="DW78:EI78"/>
    <mergeCell ref="EJ78:EV78"/>
    <mergeCell ref="EW78:FI78"/>
    <mergeCell ref="EJ84:EV84"/>
    <mergeCell ref="EW84:FI84"/>
    <mergeCell ref="A84:BW84"/>
    <mergeCell ref="BX84:CE84"/>
    <mergeCell ref="CF84:CR84"/>
    <mergeCell ref="CS84:DE84"/>
    <mergeCell ref="DF84:DR84"/>
    <mergeCell ref="DW84:EI84"/>
    <mergeCell ref="EJ82:EV82"/>
    <mergeCell ref="EW82:FI82"/>
    <mergeCell ref="A83:BW83"/>
    <mergeCell ref="BX83:CE83"/>
    <mergeCell ref="CF83:CR83"/>
    <mergeCell ref="CS83:DE83"/>
    <mergeCell ref="DF83:DR83"/>
    <mergeCell ref="DW83:EI83"/>
    <mergeCell ref="EJ83:EV83"/>
    <mergeCell ref="EW83:FI83"/>
    <mergeCell ref="A82:BW82"/>
    <mergeCell ref="BX82:CE82"/>
    <mergeCell ref="CF82:CR82"/>
    <mergeCell ref="CS82:DE82"/>
    <mergeCell ref="DF82:DR82"/>
    <mergeCell ref="DW82:EI82"/>
    <mergeCell ref="EJ85:EV85"/>
    <mergeCell ref="EW85:FI85"/>
    <mergeCell ref="A86:BW86"/>
    <mergeCell ref="BX86:CE86"/>
    <mergeCell ref="CF86:CR86"/>
    <mergeCell ref="CS86:DE86"/>
    <mergeCell ref="DF86:DR86"/>
    <mergeCell ref="DW86:EI86"/>
    <mergeCell ref="EJ86:EV86"/>
    <mergeCell ref="EW86:FI86"/>
    <mergeCell ref="A85:BW85"/>
    <mergeCell ref="BX85:CE85"/>
    <mergeCell ref="CF85:CR85"/>
    <mergeCell ref="CS85:DE85"/>
    <mergeCell ref="DF85:DR85"/>
    <mergeCell ref="DW85:EI85"/>
    <mergeCell ref="EJ87:EV87"/>
    <mergeCell ref="EW87:FI87"/>
    <mergeCell ref="A88:BW88"/>
    <mergeCell ref="BX88:CE88"/>
    <mergeCell ref="CF88:CR88"/>
    <mergeCell ref="CS88:DE88"/>
    <mergeCell ref="DF88:DR88"/>
    <mergeCell ref="DW88:EI88"/>
    <mergeCell ref="EJ88:EV88"/>
    <mergeCell ref="EW88:FI88"/>
    <mergeCell ref="A87:BW87"/>
    <mergeCell ref="BX87:CE87"/>
    <mergeCell ref="CF87:CR87"/>
    <mergeCell ref="CS87:DE87"/>
    <mergeCell ref="DF87:DR87"/>
    <mergeCell ref="DW87:EI87"/>
    <mergeCell ref="EJ89:EV89"/>
    <mergeCell ref="EW89:FI89"/>
    <mergeCell ref="A90:BW90"/>
    <mergeCell ref="BX90:CE90"/>
    <mergeCell ref="CF90:CR90"/>
    <mergeCell ref="CS90:DE90"/>
    <mergeCell ref="DF90:DR90"/>
    <mergeCell ref="DW90:EI90"/>
    <mergeCell ref="EJ90:EV90"/>
    <mergeCell ref="EW90:FI90"/>
    <mergeCell ref="A89:BW89"/>
    <mergeCell ref="BX89:CE89"/>
    <mergeCell ref="CF89:CR89"/>
    <mergeCell ref="CS89:DE89"/>
    <mergeCell ref="DF89:DR89"/>
    <mergeCell ref="DW89:EI89"/>
    <mergeCell ref="EJ91:EV91"/>
    <mergeCell ref="EW91:FI91"/>
    <mergeCell ref="A92:BW92"/>
    <mergeCell ref="BX92:CE92"/>
    <mergeCell ref="CF92:CR92"/>
    <mergeCell ref="CS92:DE92"/>
    <mergeCell ref="DF92:DR92"/>
    <mergeCell ref="DW92:EI92"/>
    <mergeCell ref="EJ92:EV92"/>
    <mergeCell ref="EW92:FI92"/>
    <mergeCell ref="A91:BW91"/>
    <mergeCell ref="BX91:CE91"/>
    <mergeCell ref="CF91:CR91"/>
    <mergeCell ref="CS91:DE91"/>
    <mergeCell ref="DF91:DR91"/>
    <mergeCell ref="DW91:EI91"/>
    <mergeCell ref="EJ93:EV93"/>
    <mergeCell ref="EW93:FI93"/>
    <mergeCell ref="A94:BW94"/>
    <mergeCell ref="BX94:CE94"/>
    <mergeCell ref="CF94:CR94"/>
    <mergeCell ref="CS94:DE94"/>
    <mergeCell ref="DF94:DR94"/>
    <mergeCell ref="DW94:EI94"/>
    <mergeCell ref="EJ94:EV94"/>
    <mergeCell ref="EW94:FI94"/>
    <mergeCell ref="A93:BW93"/>
    <mergeCell ref="BX93:CE93"/>
    <mergeCell ref="CF93:CR93"/>
    <mergeCell ref="CS93:DE93"/>
    <mergeCell ref="DF93:DR93"/>
    <mergeCell ref="DW93:EI93"/>
    <mergeCell ref="EJ95:EV95"/>
    <mergeCell ref="EW95:FI95"/>
    <mergeCell ref="A96:BW96"/>
    <mergeCell ref="BX96:CE96"/>
    <mergeCell ref="CF96:CR96"/>
    <mergeCell ref="CS96:DE96"/>
    <mergeCell ref="DF96:DR96"/>
    <mergeCell ref="DW96:EI96"/>
    <mergeCell ref="EJ96:EV96"/>
    <mergeCell ref="EW96:FI96"/>
    <mergeCell ref="A95:BW95"/>
    <mergeCell ref="BX95:CE95"/>
    <mergeCell ref="CF95:CR95"/>
    <mergeCell ref="CS95:DE95"/>
    <mergeCell ref="DF95:DR95"/>
    <mergeCell ref="DW95:EI95"/>
    <mergeCell ref="EJ97:EV97"/>
    <mergeCell ref="EW97:FI97"/>
    <mergeCell ref="A107:FI107"/>
    <mergeCell ref="A109:FI109"/>
    <mergeCell ref="A110:FI110"/>
    <mergeCell ref="A111:FI111"/>
    <mergeCell ref="A97:BW97"/>
    <mergeCell ref="BX97:CE97"/>
    <mergeCell ref="CF97:CR97"/>
    <mergeCell ref="CS97:DE97"/>
    <mergeCell ref="DF97:DR97"/>
    <mergeCell ref="DW97:EI97"/>
    <mergeCell ref="A99:BW99"/>
    <mergeCell ref="BX99:CE99"/>
    <mergeCell ref="CF99:CR99"/>
    <mergeCell ref="CS99:DE99"/>
    <mergeCell ref="DF99:DR99"/>
    <mergeCell ref="DW99:EI99"/>
    <mergeCell ref="EJ99:EV99"/>
    <mergeCell ref="EW99:FI99"/>
    <mergeCell ref="A100:BW100"/>
    <mergeCell ref="BX100:CE100"/>
    <mergeCell ref="CF100:CR100"/>
    <mergeCell ref="CS100:DE100"/>
    <mergeCell ref="A114:FI114"/>
    <mergeCell ref="BG119:BX119"/>
    <mergeCell ref="CA119:CR119"/>
    <mergeCell ref="AM120:BD120"/>
    <mergeCell ref="BG120:BX120"/>
    <mergeCell ref="CA120:CR120"/>
    <mergeCell ref="AF119:BD119"/>
    <mergeCell ref="AF117:BD117"/>
    <mergeCell ref="BG117:BX117"/>
    <mergeCell ref="CA117:CR117"/>
    <mergeCell ref="DF79:DR79"/>
    <mergeCell ref="DW79:EI79"/>
    <mergeCell ref="EJ79:EV79"/>
    <mergeCell ref="EW79:FI79"/>
    <mergeCell ref="A80:BW80"/>
    <mergeCell ref="BX80:CE80"/>
    <mergeCell ref="CF80:CR80"/>
    <mergeCell ref="CS80:DE80"/>
    <mergeCell ref="DF80:DR80"/>
    <mergeCell ref="DW80:EI80"/>
    <mergeCell ref="EJ80:EV80"/>
    <mergeCell ref="EW80:FI80"/>
    <mergeCell ref="DF100:DR100"/>
    <mergeCell ref="DW100:EI100"/>
    <mergeCell ref="EJ100:EV100"/>
    <mergeCell ref="EW100:FI100"/>
    <mergeCell ref="A43:BW43"/>
    <mergeCell ref="BX43:CE43"/>
    <mergeCell ref="CF43:CR43"/>
    <mergeCell ref="CS43:DE43"/>
    <mergeCell ref="DF43:DR43"/>
    <mergeCell ref="DW43:EI43"/>
    <mergeCell ref="EJ43:EV43"/>
    <mergeCell ref="EW43:FI43"/>
    <mergeCell ref="A98:BW98"/>
    <mergeCell ref="BX98:CE98"/>
    <mergeCell ref="CF98:CR98"/>
    <mergeCell ref="CS98:DE98"/>
    <mergeCell ref="DF98:DR98"/>
    <mergeCell ref="DW98:EI98"/>
    <mergeCell ref="EJ98:EV98"/>
    <mergeCell ref="EW98:FI98"/>
    <mergeCell ref="A79:BW79"/>
    <mergeCell ref="BX79:CE79"/>
    <mergeCell ref="CF79:CR79"/>
    <mergeCell ref="CS79:DE79"/>
  </mergeCells>
  <pageMargins left="0.39370078740157483" right="0" top="0" bottom="0" header="0" footer="0"/>
  <pageSetup paperSize="9" scale="70" orientation="landscape" r:id="rId1"/>
  <rowBreaks count="2" manualBreakCount="2">
    <brk id="52" max="164" man="1"/>
    <brk id="84" max="16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189"/>
  <sheetViews>
    <sheetView topLeftCell="A93" workbookViewId="0">
      <selection activeCell="M110" sqref="M110"/>
    </sheetView>
  </sheetViews>
  <sheetFormatPr defaultColWidth="8.85546875" defaultRowHeight="12" x14ac:dyDescent="0.2"/>
  <cols>
    <col min="1" max="1" width="4.7109375" style="93" customWidth="1"/>
    <col min="2" max="2" width="18.140625" style="93" customWidth="1"/>
    <col min="3" max="3" width="7.5703125" style="93" customWidth="1"/>
    <col min="4" max="4" width="8.5703125" style="93" customWidth="1"/>
    <col min="5" max="5" width="7.85546875" style="150" customWidth="1"/>
    <col min="6" max="6" width="9" style="93" customWidth="1"/>
    <col min="7" max="7" width="10.28515625" style="93" customWidth="1"/>
    <col min="8" max="8" width="7.85546875" style="93" customWidth="1"/>
    <col min="9" max="9" width="9.7109375" style="93" customWidth="1"/>
    <col min="10" max="10" width="18.140625" style="93" customWidth="1"/>
    <col min="11" max="11" width="8.85546875" style="93" customWidth="1"/>
    <col min="12" max="16384" width="8.85546875" style="93"/>
  </cols>
  <sheetData>
    <row r="1" spans="1:24" hidden="1" x14ac:dyDescent="0.2"/>
    <row r="2" spans="1:24" hidden="1" x14ac:dyDescent="0.2">
      <c r="D2" s="93" t="s">
        <v>0</v>
      </c>
    </row>
    <row r="3" spans="1:24" hidden="1" x14ac:dyDescent="0.2">
      <c r="C3" s="93" t="s">
        <v>135</v>
      </c>
    </row>
    <row r="4" spans="1:24" hidden="1" x14ac:dyDescent="0.2">
      <c r="C4" s="384" t="s">
        <v>134</v>
      </c>
      <c r="D4" s="384"/>
      <c r="E4" s="384"/>
      <c r="F4" s="384"/>
      <c r="G4" s="384"/>
      <c r="H4" s="384"/>
      <c r="I4" s="384"/>
      <c r="J4" s="384"/>
      <c r="K4" s="94"/>
      <c r="L4" s="94"/>
      <c r="M4" s="94"/>
      <c r="N4" s="94"/>
      <c r="O4" s="94"/>
      <c r="P4" s="94"/>
      <c r="Q4" s="94"/>
      <c r="R4" s="94"/>
      <c r="S4" s="94"/>
      <c r="T4" s="94"/>
      <c r="U4" s="94"/>
      <c r="V4" s="94"/>
      <c r="W4" s="94"/>
      <c r="X4" s="94"/>
    </row>
    <row r="5" spans="1:24" hidden="1" x14ac:dyDescent="0.2">
      <c r="C5" s="384"/>
      <c r="D5" s="384"/>
      <c r="E5" s="384"/>
      <c r="F5" s="384"/>
      <c r="G5" s="384"/>
      <c r="H5" s="384"/>
      <c r="I5" s="384"/>
      <c r="J5" s="384"/>
      <c r="K5" s="94"/>
      <c r="L5" s="94"/>
      <c r="M5" s="94"/>
      <c r="N5" s="94"/>
      <c r="O5" s="94"/>
      <c r="P5" s="94"/>
      <c r="Q5" s="94"/>
      <c r="R5" s="94"/>
      <c r="S5" s="94"/>
      <c r="T5" s="94"/>
      <c r="U5" s="94"/>
      <c r="V5" s="94"/>
      <c r="W5" s="94"/>
      <c r="X5" s="94"/>
    </row>
    <row r="6" spans="1:24" ht="13.15" hidden="1" customHeight="1" x14ac:dyDescent="0.2">
      <c r="C6" s="160"/>
      <c r="D6" s="160"/>
      <c r="E6" s="160"/>
      <c r="F6" s="160"/>
      <c r="G6" s="160"/>
      <c r="H6" s="160"/>
      <c r="I6" s="160"/>
      <c r="J6" s="160"/>
      <c r="K6" s="94"/>
      <c r="L6" s="94"/>
      <c r="M6" s="94"/>
      <c r="N6" s="94"/>
      <c r="O6" s="94"/>
      <c r="P6" s="94"/>
      <c r="Q6" s="94"/>
      <c r="R6" s="94"/>
      <c r="S6" s="94"/>
      <c r="T6" s="94"/>
      <c r="U6" s="94"/>
      <c r="V6" s="94"/>
      <c r="W6" s="94"/>
      <c r="X6" s="94"/>
    </row>
    <row r="7" spans="1:24" ht="13.15" customHeight="1" x14ac:dyDescent="0.2">
      <c r="C7" s="419" t="s">
        <v>499</v>
      </c>
      <c r="D7" s="419"/>
      <c r="E7" s="419"/>
      <c r="F7" s="419"/>
      <c r="G7" s="419"/>
      <c r="H7" s="419"/>
      <c r="I7" s="419"/>
      <c r="J7" s="419"/>
      <c r="K7" s="94"/>
      <c r="L7" s="94"/>
      <c r="M7" s="94"/>
      <c r="N7" s="94"/>
      <c r="O7" s="94"/>
      <c r="P7" s="94"/>
      <c r="Q7" s="94"/>
      <c r="R7" s="94"/>
      <c r="S7" s="94"/>
      <c r="T7" s="94"/>
      <c r="U7" s="94"/>
      <c r="V7" s="94"/>
      <c r="W7" s="94"/>
      <c r="X7" s="94"/>
    </row>
    <row r="8" spans="1:24" ht="13.15" customHeight="1" x14ac:dyDescent="0.2">
      <c r="C8" s="160"/>
      <c r="D8" s="160"/>
      <c r="E8" s="160"/>
      <c r="F8" s="160"/>
      <c r="G8" s="160"/>
      <c r="H8" s="160"/>
      <c r="I8" s="160"/>
      <c r="J8" s="160"/>
      <c r="K8" s="94"/>
      <c r="L8" s="94"/>
      <c r="M8" s="94"/>
      <c r="N8" s="94"/>
      <c r="O8" s="94"/>
      <c r="P8" s="94"/>
      <c r="Q8" s="94"/>
      <c r="R8" s="94"/>
      <c r="S8" s="94"/>
      <c r="T8" s="94"/>
      <c r="U8" s="94"/>
      <c r="V8" s="94"/>
      <c r="W8" s="94"/>
      <c r="X8" s="94"/>
    </row>
    <row r="9" spans="1:24" hidden="1" x14ac:dyDescent="0.2">
      <c r="C9" s="93" t="s">
        <v>15</v>
      </c>
    </row>
    <row r="10" spans="1:24" hidden="1" x14ac:dyDescent="0.2"/>
    <row r="11" spans="1:24" ht="57" hidden="1" customHeight="1" x14ac:dyDescent="0.2">
      <c r="A11" s="95" t="s">
        <v>3</v>
      </c>
      <c r="B11" s="382" t="s">
        <v>16</v>
      </c>
      <c r="C11" s="382"/>
      <c r="D11" s="382"/>
      <c r="E11" s="382" t="s">
        <v>17</v>
      </c>
      <c r="F11" s="382"/>
      <c r="G11" s="382"/>
      <c r="H11" s="96" t="s">
        <v>18</v>
      </c>
      <c r="I11" s="96" t="s">
        <v>19</v>
      </c>
      <c r="J11" s="96" t="s">
        <v>20</v>
      </c>
    </row>
    <row r="12" spans="1:24" ht="15" hidden="1" customHeight="1" x14ac:dyDescent="0.2">
      <c r="A12" s="159">
        <v>1</v>
      </c>
      <c r="B12" s="382">
        <v>2</v>
      </c>
      <c r="C12" s="382"/>
      <c r="D12" s="382"/>
      <c r="E12" s="382">
        <v>3</v>
      </c>
      <c r="F12" s="382"/>
      <c r="G12" s="382"/>
      <c r="H12" s="159">
        <v>4</v>
      </c>
      <c r="I12" s="159">
        <v>5</v>
      </c>
      <c r="J12" s="159">
        <v>6</v>
      </c>
    </row>
    <row r="13" spans="1:24" hidden="1" x14ac:dyDescent="0.2">
      <c r="A13" s="151"/>
      <c r="B13" s="382"/>
      <c r="C13" s="382"/>
      <c r="D13" s="382"/>
      <c r="E13" s="382"/>
      <c r="F13" s="382"/>
      <c r="G13" s="382"/>
      <c r="H13" s="151"/>
      <c r="I13" s="151"/>
      <c r="J13" s="97">
        <f t="shared" ref="J13:J20" si="0">E13*H13*I13</f>
        <v>0</v>
      </c>
    </row>
    <row r="14" spans="1:24" hidden="1" x14ac:dyDescent="0.2">
      <c r="A14" s="151"/>
      <c r="B14" s="382"/>
      <c r="C14" s="382"/>
      <c r="D14" s="382"/>
      <c r="E14" s="382"/>
      <c r="F14" s="382"/>
      <c r="G14" s="382"/>
      <c r="H14" s="151"/>
      <c r="I14" s="151"/>
      <c r="J14" s="97">
        <f t="shared" si="0"/>
        <v>0</v>
      </c>
    </row>
    <row r="15" spans="1:24" hidden="1" x14ac:dyDescent="0.2">
      <c r="A15" s="151"/>
      <c r="B15" s="382"/>
      <c r="C15" s="382"/>
      <c r="D15" s="382"/>
      <c r="E15" s="382"/>
      <c r="F15" s="382"/>
      <c r="G15" s="382"/>
      <c r="H15" s="151"/>
      <c r="I15" s="151"/>
      <c r="J15" s="97">
        <f t="shared" si="0"/>
        <v>0</v>
      </c>
    </row>
    <row r="16" spans="1:24" hidden="1" x14ac:dyDescent="0.2">
      <c r="A16" s="151"/>
      <c r="B16" s="382"/>
      <c r="C16" s="382"/>
      <c r="D16" s="382"/>
      <c r="E16" s="382"/>
      <c r="F16" s="382"/>
      <c r="G16" s="382"/>
      <c r="H16" s="151"/>
      <c r="I16" s="151"/>
      <c r="J16" s="97">
        <f t="shared" si="0"/>
        <v>0</v>
      </c>
    </row>
    <row r="17" spans="1:10" hidden="1" x14ac:dyDescent="0.2">
      <c r="A17" s="151"/>
      <c r="B17" s="382"/>
      <c r="C17" s="382"/>
      <c r="D17" s="382"/>
      <c r="E17" s="382"/>
      <c r="F17" s="382"/>
      <c r="G17" s="382"/>
      <c r="H17" s="151"/>
      <c r="I17" s="151"/>
      <c r="J17" s="97">
        <f t="shared" si="0"/>
        <v>0</v>
      </c>
    </row>
    <row r="18" spans="1:10" hidden="1" x14ac:dyDescent="0.2">
      <c r="A18" s="151"/>
      <c r="B18" s="382"/>
      <c r="C18" s="382"/>
      <c r="D18" s="382"/>
      <c r="E18" s="382"/>
      <c r="F18" s="382"/>
      <c r="G18" s="382"/>
      <c r="H18" s="151"/>
      <c r="I18" s="151"/>
      <c r="J18" s="97">
        <f t="shared" si="0"/>
        <v>0</v>
      </c>
    </row>
    <row r="19" spans="1:10" hidden="1" x14ac:dyDescent="0.2">
      <c r="A19" s="151"/>
      <c r="B19" s="382"/>
      <c r="C19" s="382"/>
      <c r="D19" s="382"/>
      <c r="E19" s="382"/>
      <c r="F19" s="382"/>
      <c r="G19" s="382"/>
      <c r="H19" s="151"/>
      <c r="I19" s="151"/>
      <c r="J19" s="97">
        <f t="shared" si="0"/>
        <v>0</v>
      </c>
    </row>
    <row r="20" spans="1:10" hidden="1" x14ac:dyDescent="0.2">
      <c r="A20" s="151"/>
      <c r="B20" s="382"/>
      <c r="C20" s="382"/>
      <c r="D20" s="382"/>
      <c r="E20" s="382"/>
      <c r="F20" s="382"/>
      <c r="G20" s="382"/>
      <c r="H20" s="151"/>
      <c r="I20" s="151"/>
      <c r="J20" s="97">
        <f t="shared" si="0"/>
        <v>0</v>
      </c>
    </row>
    <row r="21" spans="1:10" hidden="1" x14ac:dyDescent="0.2">
      <c r="A21" s="385" t="s">
        <v>13</v>
      </c>
      <c r="B21" s="386"/>
      <c r="C21" s="386"/>
      <c r="D21" s="387"/>
      <c r="E21" s="382" t="s">
        <v>14</v>
      </c>
      <c r="F21" s="382"/>
      <c r="G21" s="382"/>
      <c r="H21" s="159" t="s">
        <v>14</v>
      </c>
      <c r="I21" s="159" t="s">
        <v>14</v>
      </c>
      <c r="J21" s="151"/>
    </row>
    <row r="22" spans="1:10" hidden="1" x14ac:dyDescent="0.2"/>
    <row r="23" spans="1:10" hidden="1" x14ac:dyDescent="0.2">
      <c r="C23" s="93" t="s">
        <v>21</v>
      </c>
    </row>
    <row r="24" spans="1:10" hidden="1" x14ac:dyDescent="0.2"/>
    <row r="25" spans="1:10" ht="84" hidden="1" x14ac:dyDescent="0.2">
      <c r="A25" s="95" t="s">
        <v>3</v>
      </c>
      <c r="B25" s="382" t="s">
        <v>16</v>
      </c>
      <c r="C25" s="382"/>
      <c r="D25" s="382"/>
      <c r="E25" s="382" t="s">
        <v>22</v>
      </c>
      <c r="F25" s="382"/>
      <c r="G25" s="382"/>
      <c r="H25" s="96" t="s">
        <v>23</v>
      </c>
      <c r="I25" s="96" t="s">
        <v>24</v>
      </c>
      <c r="J25" s="96" t="s">
        <v>20</v>
      </c>
    </row>
    <row r="26" spans="1:10" hidden="1" x14ac:dyDescent="0.2">
      <c r="A26" s="159">
        <v>1</v>
      </c>
      <c r="B26" s="382">
        <v>2</v>
      </c>
      <c r="C26" s="382"/>
      <c r="D26" s="382"/>
      <c r="E26" s="382">
        <v>3</v>
      </c>
      <c r="F26" s="382"/>
      <c r="G26" s="382"/>
      <c r="H26" s="159">
        <v>4</v>
      </c>
      <c r="I26" s="159">
        <v>5</v>
      </c>
      <c r="J26" s="159">
        <v>6</v>
      </c>
    </row>
    <row r="27" spans="1:10" hidden="1" x14ac:dyDescent="0.2">
      <c r="A27" s="151"/>
      <c r="B27" s="382"/>
      <c r="C27" s="382"/>
      <c r="D27" s="382"/>
      <c r="E27" s="382"/>
      <c r="F27" s="382"/>
      <c r="G27" s="382"/>
      <c r="H27" s="151"/>
      <c r="I27" s="151"/>
      <c r="J27" s="97">
        <f t="shared" ref="J27:J34" si="1">E27*H27*I27</f>
        <v>0</v>
      </c>
    </row>
    <row r="28" spans="1:10" hidden="1" x14ac:dyDescent="0.2">
      <c r="A28" s="151"/>
      <c r="B28" s="382"/>
      <c r="C28" s="382"/>
      <c r="D28" s="382"/>
      <c r="E28" s="382"/>
      <c r="F28" s="382"/>
      <c r="G28" s="382"/>
      <c r="H28" s="151"/>
      <c r="I28" s="151"/>
      <c r="J28" s="97">
        <f t="shared" si="1"/>
        <v>0</v>
      </c>
    </row>
    <row r="29" spans="1:10" hidden="1" x14ac:dyDescent="0.2">
      <c r="A29" s="151"/>
      <c r="B29" s="382"/>
      <c r="C29" s="382"/>
      <c r="D29" s="382"/>
      <c r="E29" s="382"/>
      <c r="F29" s="382"/>
      <c r="G29" s="382"/>
      <c r="H29" s="151"/>
      <c r="I29" s="151"/>
      <c r="J29" s="97">
        <f t="shared" si="1"/>
        <v>0</v>
      </c>
    </row>
    <row r="30" spans="1:10" hidden="1" x14ac:dyDescent="0.2">
      <c r="A30" s="151"/>
      <c r="B30" s="382"/>
      <c r="C30" s="382"/>
      <c r="D30" s="382"/>
      <c r="E30" s="382"/>
      <c r="F30" s="382"/>
      <c r="G30" s="382"/>
      <c r="H30" s="151"/>
      <c r="I30" s="151"/>
      <c r="J30" s="97">
        <f t="shared" si="1"/>
        <v>0</v>
      </c>
    </row>
    <row r="31" spans="1:10" hidden="1" x14ac:dyDescent="0.2">
      <c r="A31" s="151"/>
      <c r="B31" s="382"/>
      <c r="C31" s="382"/>
      <c r="D31" s="382"/>
      <c r="E31" s="382"/>
      <c r="F31" s="382"/>
      <c r="G31" s="382"/>
      <c r="H31" s="151"/>
      <c r="I31" s="151"/>
      <c r="J31" s="97">
        <f t="shared" si="1"/>
        <v>0</v>
      </c>
    </row>
    <row r="32" spans="1:10" hidden="1" x14ac:dyDescent="0.2">
      <c r="A32" s="151"/>
      <c r="B32" s="382"/>
      <c r="C32" s="382"/>
      <c r="D32" s="382"/>
      <c r="E32" s="382"/>
      <c r="F32" s="382"/>
      <c r="G32" s="382"/>
      <c r="H32" s="151"/>
      <c r="I32" s="151"/>
      <c r="J32" s="97">
        <f t="shared" si="1"/>
        <v>0</v>
      </c>
    </row>
    <row r="33" spans="1:12" hidden="1" x14ac:dyDescent="0.2">
      <c r="A33" s="151"/>
      <c r="B33" s="382"/>
      <c r="C33" s="382"/>
      <c r="D33" s="382"/>
      <c r="E33" s="382"/>
      <c r="F33" s="382"/>
      <c r="G33" s="382"/>
      <c r="H33" s="151"/>
      <c r="I33" s="151"/>
      <c r="J33" s="97">
        <f t="shared" si="1"/>
        <v>0</v>
      </c>
    </row>
    <row r="34" spans="1:12" hidden="1" x14ac:dyDescent="0.2">
      <c r="A34" s="151"/>
      <c r="B34" s="382"/>
      <c r="C34" s="382"/>
      <c r="D34" s="382"/>
      <c r="E34" s="382"/>
      <c r="F34" s="382"/>
      <c r="G34" s="382"/>
      <c r="H34" s="151"/>
      <c r="I34" s="151"/>
      <c r="J34" s="97">
        <f t="shared" si="1"/>
        <v>0</v>
      </c>
    </row>
    <row r="35" spans="1:12" hidden="1" x14ac:dyDescent="0.2">
      <c r="A35" s="385" t="s">
        <v>13</v>
      </c>
      <c r="B35" s="386"/>
      <c r="C35" s="386"/>
      <c r="D35" s="387"/>
      <c r="E35" s="382" t="s">
        <v>14</v>
      </c>
      <c r="F35" s="382"/>
      <c r="G35" s="382"/>
      <c r="H35" s="159" t="s">
        <v>14</v>
      </c>
      <c r="I35" s="159" t="s">
        <v>14</v>
      </c>
      <c r="J35" s="151"/>
    </row>
    <row r="37" spans="1:12" x14ac:dyDescent="0.2">
      <c r="C37" s="384" t="s">
        <v>504</v>
      </c>
      <c r="D37" s="384"/>
      <c r="E37" s="384"/>
      <c r="F37" s="384"/>
      <c r="G37" s="384"/>
      <c r="H37" s="384"/>
      <c r="I37" s="384"/>
      <c r="J37" s="384"/>
    </row>
    <row r="38" spans="1:12" x14ac:dyDescent="0.2">
      <c r="C38" s="384"/>
      <c r="D38" s="384"/>
      <c r="E38" s="384"/>
      <c r="F38" s="384"/>
      <c r="G38" s="384"/>
      <c r="H38" s="384"/>
      <c r="I38" s="384"/>
      <c r="J38" s="384"/>
    </row>
    <row r="39" spans="1:12" x14ac:dyDescent="0.2">
      <c r="C39" s="93" t="s">
        <v>26</v>
      </c>
    </row>
    <row r="40" spans="1:12" x14ac:dyDescent="0.2">
      <c r="C40" s="93" t="s">
        <v>27</v>
      </c>
    </row>
    <row r="42" spans="1:12" ht="78.599999999999994" customHeight="1" x14ac:dyDescent="0.2">
      <c r="A42" s="96" t="s">
        <v>3</v>
      </c>
      <c r="B42" s="382" t="s">
        <v>28</v>
      </c>
      <c r="C42" s="382"/>
      <c r="D42" s="382"/>
      <c r="E42" s="382"/>
      <c r="F42" s="382"/>
      <c r="G42" s="382"/>
      <c r="H42" s="382"/>
      <c r="I42" s="96" t="s">
        <v>29</v>
      </c>
      <c r="J42" s="96" t="s">
        <v>120</v>
      </c>
      <c r="K42" s="98"/>
      <c r="L42" s="99"/>
    </row>
    <row r="43" spans="1:12" x14ac:dyDescent="0.2">
      <c r="A43" s="159">
        <v>1</v>
      </c>
      <c r="B43" s="383">
        <v>2</v>
      </c>
      <c r="C43" s="383"/>
      <c r="D43" s="383"/>
      <c r="E43" s="383"/>
      <c r="F43" s="383"/>
      <c r="G43" s="383"/>
      <c r="H43" s="383"/>
      <c r="I43" s="159">
        <v>3</v>
      </c>
      <c r="J43" s="159">
        <v>4</v>
      </c>
      <c r="K43" s="99"/>
      <c r="L43" s="99"/>
    </row>
    <row r="44" spans="1:12" ht="33.75" customHeight="1" x14ac:dyDescent="0.2">
      <c r="A44" s="96"/>
      <c r="B44" s="389" t="s">
        <v>432</v>
      </c>
      <c r="C44" s="390"/>
      <c r="D44" s="390"/>
      <c r="E44" s="390"/>
      <c r="F44" s="390"/>
      <c r="G44" s="390"/>
      <c r="H44" s="391"/>
      <c r="I44" s="100"/>
      <c r="J44" s="101">
        <v>8360230</v>
      </c>
      <c r="K44" s="102"/>
      <c r="L44" s="98"/>
    </row>
    <row r="45" spans="1:12" ht="15.75" x14ac:dyDescent="0.25">
      <c r="A45" s="151"/>
      <c r="B45" s="360" t="s">
        <v>29</v>
      </c>
      <c r="C45" s="392"/>
      <c r="D45" s="392"/>
      <c r="E45" s="392"/>
      <c r="F45" s="392"/>
      <c r="G45" s="392"/>
      <c r="H45" s="392"/>
      <c r="I45" s="103"/>
      <c r="J45" s="104">
        <f>J44/1.302</f>
        <v>6421067.5883256523</v>
      </c>
      <c r="K45" s="105"/>
      <c r="L45" s="99"/>
    </row>
    <row r="46" spans="1:12" x14ac:dyDescent="0.2">
      <c r="A46" s="159">
        <v>1</v>
      </c>
      <c r="B46" s="377" t="s">
        <v>31</v>
      </c>
      <c r="C46" s="377"/>
      <c r="D46" s="377"/>
      <c r="E46" s="377"/>
      <c r="F46" s="377"/>
      <c r="G46" s="377"/>
      <c r="H46" s="377"/>
      <c r="I46" s="159" t="s">
        <v>14</v>
      </c>
      <c r="J46" s="151"/>
      <c r="K46" s="99"/>
      <c r="L46" s="99"/>
    </row>
    <row r="47" spans="1:12" ht="25.9" customHeight="1" x14ac:dyDescent="0.2">
      <c r="A47" s="159" t="s">
        <v>32</v>
      </c>
      <c r="B47" s="378" t="s">
        <v>36</v>
      </c>
      <c r="C47" s="378"/>
      <c r="D47" s="378"/>
      <c r="E47" s="378"/>
      <c r="F47" s="378"/>
      <c r="G47" s="378"/>
      <c r="H47" s="378"/>
      <c r="I47" s="159"/>
      <c r="J47" s="106">
        <f>J45*22%</f>
        <v>1412634.8694316435</v>
      </c>
      <c r="K47" s="99"/>
      <c r="L47" s="99"/>
    </row>
    <row r="48" spans="1:12" x14ac:dyDescent="0.2">
      <c r="A48" s="159" t="s">
        <v>33</v>
      </c>
      <c r="B48" s="377" t="s">
        <v>42</v>
      </c>
      <c r="C48" s="377"/>
      <c r="D48" s="377"/>
      <c r="E48" s="377"/>
      <c r="F48" s="377"/>
      <c r="G48" s="377"/>
      <c r="H48" s="377"/>
      <c r="I48" s="159"/>
      <c r="J48" s="106"/>
      <c r="K48" s="99"/>
      <c r="L48" s="99"/>
    </row>
    <row r="49" spans="1:12" ht="24" customHeight="1" x14ac:dyDescent="0.2">
      <c r="A49" s="159" t="s">
        <v>34</v>
      </c>
      <c r="B49" s="378" t="s">
        <v>37</v>
      </c>
      <c r="C49" s="378"/>
      <c r="D49" s="378"/>
      <c r="E49" s="378"/>
      <c r="F49" s="378"/>
      <c r="G49" s="378"/>
      <c r="H49" s="378"/>
      <c r="I49" s="159"/>
      <c r="J49" s="106"/>
      <c r="K49" s="99"/>
      <c r="L49" s="99"/>
    </row>
    <row r="50" spans="1:12" x14ac:dyDescent="0.2">
      <c r="A50" s="159">
        <v>2</v>
      </c>
      <c r="B50" s="377" t="s">
        <v>38</v>
      </c>
      <c r="C50" s="377"/>
      <c r="D50" s="377"/>
      <c r="E50" s="377"/>
      <c r="F50" s="377"/>
      <c r="G50" s="377"/>
      <c r="H50" s="377"/>
      <c r="I50" s="159" t="s">
        <v>14</v>
      </c>
      <c r="J50" s="106"/>
    </row>
    <row r="51" spans="1:12" ht="34.9" customHeight="1" x14ac:dyDescent="0.2">
      <c r="A51" s="159" t="s">
        <v>39</v>
      </c>
      <c r="B51" s="378" t="s">
        <v>40</v>
      </c>
      <c r="C51" s="378"/>
      <c r="D51" s="378"/>
      <c r="E51" s="378"/>
      <c r="F51" s="378"/>
      <c r="G51" s="378"/>
      <c r="H51" s="378"/>
      <c r="I51" s="159"/>
      <c r="J51" s="106">
        <f>J45*2.9%</f>
        <v>186210.96006144391</v>
      </c>
    </row>
    <row r="52" spans="1:12" x14ac:dyDescent="0.2">
      <c r="A52" s="159" t="s">
        <v>41</v>
      </c>
      <c r="B52" s="377" t="s">
        <v>45</v>
      </c>
      <c r="C52" s="377"/>
      <c r="D52" s="377"/>
      <c r="E52" s="377"/>
      <c r="F52" s="377"/>
      <c r="G52" s="377"/>
      <c r="H52" s="377"/>
      <c r="I52" s="159"/>
      <c r="J52" s="106"/>
    </row>
    <row r="53" spans="1:12" ht="27" customHeight="1" x14ac:dyDescent="0.2">
      <c r="A53" s="107" t="s">
        <v>43</v>
      </c>
      <c r="B53" s="378" t="s">
        <v>44</v>
      </c>
      <c r="C53" s="378"/>
      <c r="D53" s="378"/>
      <c r="E53" s="378"/>
      <c r="F53" s="378"/>
      <c r="G53" s="378"/>
      <c r="H53" s="378"/>
      <c r="I53" s="159"/>
      <c r="J53" s="106">
        <f>J45*0.2%</f>
        <v>12842.135176651305</v>
      </c>
    </row>
    <row r="54" spans="1:12" ht="22.9" customHeight="1" x14ac:dyDescent="0.2">
      <c r="A54" s="159" t="s">
        <v>46</v>
      </c>
      <c r="B54" s="378" t="s">
        <v>47</v>
      </c>
      <c r="C54" s="378"/>
      <c r="D54" s="378"/>
      <c r="E54" s="378"/>
      <c r="F54" s="378"/>
      <c r="G54" s="378"/>
      <c r="H54" s="378"/>
      <c r="I54" s="159"/>
      <c r="J54" s="106"/>
    </row>
    <row r="55" spans="1:12" ht="25.15" customHeight="1" x14ac:dyDescent="0.2">
      <c r="A55" s="159" t="s">
        <v>48</v>
      </c>
      <c r="B55" s="378" t="s">
        <v>49</v>
      </c>
      <c r="C55" s="378"/>
      <c r="D55" s="378"/>
      <c r="E55" s="378"/>
      <c r="F55" s="378"/>
      <c r="G55" s="378"/>
      <c r="H55" s="378"/>
      <c r="I55" s="159"/>
      <c r="J55" s="106"/>
    </row>
    <row r="56" spans="1:12" ht="24.6" customHeight="1" x14ac:dyDescent="0.2">
      <c r="A56" s="159">
        <v>3</v>
      </c>
      <c r="B56" s="378" t="s">
        <v>50</v>
      </c>
      <c r="C56" s="378"/>
      <c r="D56" s="378"/>
      <c r="E56" s="378"/>
      <c r="F56" s="378"/>
      <c r="G56" s="378"/>
      <c r="H56" s="378"/>
      <c r="I56" s="159"/>
      <c r="J56" s="106">
        <f>J45*5.1%</f>
        <v>327474.44700460823</v>
      </c>
    </row>
    <row r="57" spans="1:12" x14ac:dyDescent="0.2">
      <c r="A57" s="159"/>
      <c r="B57" s="379" t="s">
        <v>13</v>
      </c>
      <c r="C57" s="379"/>
      <c r="D57" s="379"/>
      <c r="E57" s="379"/>
      <c r="F57" s="379"/>
      <c r="G57" s="379"/>
      <c r="H57" s="379"/>
      <c r="I57" s="159" t="s">
        <v>14</v>
      </c>
      <c r="J57" s="106">
        <f>SUM(J47:J56)</f>
        <v>1939162.4116743472</v>
      </c>
      <c r="K57" s="108"/>
      <c r="L57" s="108"/>
    </row>
    <row r="58" spans="1:12" x14ac:dyDescent="0.2">
      <c r="B58" s="395"/>
      <c r="C58" s="395"/>
      <c r="D58" s="395"/>
      <c r="E58" s="395"/>
      <c r="F58" s="395"/>
      <c r="G58" s="395"/>
      <c r="H58" s="395"/>
    </row>
    <row r="59" spans="1:12" x14ac:dyDescent="0.2">
      <c r="B59" s="93" t="s">
        <v>121</v>
      </c>
      <c r="J59" s="108">
        <f>J44</f>
        <v>8360230</v>
      </c>
    </row>
    <row r="61" spans="1:12" s="109" customFormat="1" ht="15.75" customHeight="1" x14ac:dyDescent="0.2">
      <c r="B61" s="109" t="s">
        <v>55</v>
      </c>
      <c r="E61" s="156"/>
    </row>
    <row r="62" spans="1:12" x14ac:dyDescent="0.2">
      <c r="K62" s="108"/>
      <c r="L62" s="108"/>
    </row>
    <row r="63" spans="1:12" x14ac:dyDescent="0.2">
      <c r="A63" s="93" t="s">
        <v>59</v>
      </c>
      <c r="E63" s="150">
        <v>851</v>
      </c>
      <c r="K63" s="108"/>
      <c r="L63" s="108"/>
    </row>
    <row r="64" spans="1:12" x14ac:dyDescent="0.2">
      <c r="A64" s="93" t="s">
        <v>58</v>
      </c>
      <c r="E64" s="150" t="s">
        <v>101</v>
      </c>
    </row>
    <row r="66" spans="1:10" ht="52.9" customHeight="1" x14ac:dyDescent="0.2">
      <c r="A66" s="110" t="s">
        <v>3</v>
      </c>
      <c r="B66" s="382" t="s">
        <v>16</v>
      </c>
      <c r="C66" s="382"/>
      <c r="D66" s="382"/>
      <c r="E66" s="382" t="s">
        <v>60</v>
      </c>
      <c r="F66" s="382"/>
      <c r="G66" s="153" t="s">
        <v>61</v>
      </c>
      <c r="H66" s="382" t="s">
        <v>122</v>
      </c>
      <c r="I66" s="396"/>
      <c r="J66" s="111"/>
    </row>
    <row r="67" spans="1:10" s="114" customFormat="1" ht="8.4499999999999993" customHeight="1" x14ac:dyDescent="0.2">
      <c r="A67" s="112">
        <v>1</v>
      </c>
      <c r="B67" s="388">
        <v>2</v>
      </c>
      <c r="C67" s="388"/>
      <c r="D67" s="388"/>
      <c r="E67" s="388">
        <v>3</v>
      </c>
      <c r="F67" s="388"/>
      <c r="G67" s="155">
        <v>4</v>
      </c>
      <c r="H67" s="393">
        <v>5</v>
      </c>
      <c r="I67" s="394"/>
      <c r="J67" s="113"/>
    </row>
    <row r="68" spans="1:10" x14ac:dyDescent="0.2">
      <c r="A68" s="151">
        <v>1</v>
      </c>
      <c r="B68" s="380" t="s">
        <v>100</v>
      </c>
      <c r="C68" s="380"/>
      <c r="D68" s="380"/>
      <c r="E68" s="371">
        <v>27801</v>
      </c>
      <c r="F68" s="371"/>
      <c r="G68" s="154">
        <v>2.2000000000000002</v>
      </c>
      <c r="H68" s="367">
        <f>E68*G68%</f>
        <v>611.62200000000007</v>
      </c>
      <c r="I68" s="381"/>
      <c r="J68" s="115"/>
    </row>
    <row r="69" spans="1:10" x14ac:dyDescent="0.2">
      <c r="A69" s="151"/>
      <c r="B69" s="380"/>
      <c r="C69" s="380"/>
      <c r="D69" s="380"/>
      <c r="E69" s="371"/>
      <c r="F69" s="371"/>
      <c r="G69" s="154"/>
      <c r="H69" s="367"/>
      <c r="I69" s="381"/>
      <c r="J69" s="115"/>
    </row>
    <row r="70" spans="1:10" x14ac:dyDescent="0.2">
      <c r="A70" s="151"/>
      <c r="B70" s="382" t="s">
        <v>13</v>
      </c>
      <c r="C70" s="382"/>
      <c r="D70" s="382"/>
      <c r="E70" s="371" t="s">
        <v>14</v>
      </c>
      <c r="F70" s="371"/>
      <c r="G70" s="154" t="s">
        <v>14</v>
      </c>
      <c r="H70" s="367">
        <f>SUM(H68:I69)</f>
        <v>611.62200000000007</v>
      </c>
      <c r="I70" s="381"/>
      <c r="J70" s="115"/>
    </row>
    <row r="71" spans="1:10" x14ac:dyDescent="0.2">
      <c r="B71" s="109" t="s">
        <v>121</v>
      </c>
      <c r="C71" s="109"/>
      <c r="D71" s="109"/>
      <c r="E71" s="156"/>
      <c r="F71" s="109"/>
      <c r="G71" s="109"/>
      <c r="H71" s="109"/>
      <c r="I71" s="116">
        <v>600</v>
      </c>
    </row>
    <row r="74" spans="1:10" s="109" customFormat="1" x14ac:dyDescent="0.2">
      <c r="B74" s="109" t="s">
        <v>129</v>
      </c>
      <c r="E74" s="156"/>
    </row>
    <row r="76" spans="1:10" x14ac:dyDescent="0.2">
      <c r="A76" s="93" t="s">
        <v>59</v>
      </c>
      <c r="E76" s="150">
        <v>244</v>
      </c>
    </row>
    <row r="77" spans="1:10" x14ac:dyDescent="0.2">
      <c r="A77" s="93" t="s">
        <v>58</v>
      </c>
      <c r="E77" s="150" t="s">
        <v>102</v>
      </c>
    </row>
    <row r="79" spans="1:10" x14ac:dyDescent="0.2">
      <c r="C79" s="93" t="s">
        <v>71</v>
      </c>
    </row>
    <row r="81" spans="1:10" ht="27" customHeight="1" x14ac:dyDescent="0.2">
      <c r="A81" s="153" t="s">
        <v>3</v>
      </c>
      <c r="B81" s="382" t="s">
        <v>16</v>
      </c>
      <c r="C81" s="382"/>
      <c r="D81" s="382" t="s">
        <v>67</v>
      </c>
      <c r="E81" s="382"/>
      <c r="F81" s="158" t="s">
        <v>68</v>
      </c>
      <c r="G81" s="397" t="s">
        <v>69</v>
      </c>
      <c r="H81" s="397"/>
      <c r="I81" s="382" t="s">
        <v>70</v>
      </c>
      <c r="J81" s="382"/>
    </row>
    <row r="82" spans="1:10" x14ac:dyDescent="0.2">
      <c r="A82" s="117">
        <v>1</v>
      </c>
      <c r="B82" s="398">
        <v>2</v>
      </c>
      <c r="C82" s="398"/>
      <c r="D82" s="398">
        <v>3</v>
      </c>
      <c r="E82" s="398"/>
      <c r="F82" s="117">
        <v>4</v>
      </c>
      <c r="G82" s="400">
        <v>5</v>
      </c>
      <c r="H82" s="400"/>
      <c r="I82" s="398">
        <v>6</v>
      </c>
      <c r="J82" s="398"/>
    </row>
    <row r="83" spans="1:10" x14ac:dyDescent="0.2">
      <c r="A83" s="159"/>
      <c r="B83" s="380" t="s">
        <v>97</v>
      </c>
      <c r="C83" s="380"/>
      <c r="D83" s="399">
        <v>1</v>
      </c>
      <c r="E83" s="399"/>
      <c r="F83" s="118">
        <v>12</v>
      </c>
      <c r="G83" s="367">
        <f>I83/F83</f>
        <v>400</v>
      </c>
      <c r="H83" s="367"/>
      <c r="I83" s="371">
        <v>4800</v>
      </c>
      <c r="J83" s="371"/>
    </row>
    <row r="84" spans="1:10" x14ac:dyDescent="0.2">
      <c r="A84" s="159"/>
      <c r="B84" s="380" t="s">
        <v>108</v>
      </c>
      <c r="C84" s="380"/>
      <c r="D84" s="399">
        <v>1</v>
      </c>
      <c r="E84" s="399"/>
      <c r="F84" s="118">
        <v>12</v>
      </c>
      <c r="G84" s="367">
        <f t="shared" ref="G84:G86" si="2">I84/F84</f>
        <v>1600</v>
      </c>
      <c r="H84" s="367"/>
      <c r="I84" s="371">
        <v>19200</v>
      </c>
      <c r="J84" s="371"/>
    </row>
    <row r="85" spans="1:10" x14ac:dyDescent="0.2">
      <c r="A85" s="159"/>
      <c r="B85" s="380" t="s">
        <v>509</v>
      </c>
      <c r="C85" s="380"/>
      <c r="D85" s="399">
        <v>1</v>
      </c>
      <c r="E85" s="399"/>
      <c r="F85" s="118">
        <v>12</v>
      </c>
      <c r="G85" s="367">
        <f t="shared" si="2"/>
        <v>1600</v>
      </c>
      <c r="H85" s="367"/>
      <c r="I85" s="371">
        <v>19200</v>
      </c>
      <c r="J85" s="371"/>
    </row>
    <row r="86" spans="1:10" x14ac:dyDescent="0.2">
      <c r="A86" s="159"/>
      <c r="B86" s="380" t="s">
        <v>421</v>
      </c>
      <c r="C86" s="380"/>
      <c r="D86" s="399">
        <v>1</v>
      </c>
      <c r="E86" s="399"/>
      <c r="F86" s="118">
        <v>1</v>
      </c>
      <c r="G86" s="367">
        <f t="shared" si="2"/>
        <v>2400</v>
      </c>
      <c r="H86" s="367"/>
      <c r="I86" s="371">
        <v>2400</v>
      </c>
      <c r="J86" s="371"/>
    </row>
    <row r="87" spans="1:10" x14ac:dyDescent="0.2">
      <c r="A87" s="159"/>
      <c r="B87" s="382" t="s">
        <v>13</v>
      </c>
      <c r="C87" s="382"/>
      <c r="D87" s="371" t="s">
        <v>14</v>
      </c>
      <c r="E87" s="371"/>
      <c r="F87" s="119" t="s">
        <v>14</v>
      </c>
      <c r="G87" s="367" t="s">
        <v>14</v>
      </c>
      <c r="H87" s="367"/>
      <c r="I87" s="371">
        <f>SUM(I83:J86)</f>
        <v>45600</v>
      </c>
      <c r="J87" s="371"/>
    </row>
    <row r="88" spans="1:10" ht="15" customHeight="1" x14ac:dyDescent="0.2">
      <c r="B88" s="109" t="s">
        <v>121</v>
      </c>
      <c r="C88" s="109"/>
      <c r="D88" s="109"/>
      <c r="E88" s="156"/>
      <c r="F88" s="109"/>
      <c r="G88" s="109"/>
      <c r="H88" s="109"/>
      <c r="I88" s="425">
        <f>I87</f>
        <v>45600</v>
      </c>
      <c r="J88" s="425"/>
    </row>
    <row r="90" spans="1:10" x14ac:dyDescent="0.2">
      <c r="C90" s="93" t="s">
        <v>75</v>
      </c>
    </row>
    <row r="91" spans="1:10" ht="10.5" customHeight="1" x14ac:dyDescent="0.2"/>
    <row r="92" spans="1:10" s="120" customFormat="1" ht="36" customHeight="1" x14ac:dyDescent="0.2">
      <c r="A92" s="153" t="s">
        <v>3</v>
      </c>
      <c r="B92" s="382" t="s">
        <v>51</v>
      </c>
      <c r="C92" s="382"/>
      <c r="D92" s="382" t="s">
        <v>76</v>
      </c>
      <c r="E92" s="382"/>
      <c r="F92" s="158" t="s">
        <v>77</v>
      </c>
      <c r="G92" s="397" t="s">
        <v>78</v>
      </c>
      <c r="H92" s="397"/>
      <c r="I92" s="382" t="s">
        <v>123</v>
      </c>
      <c r="J92" s="382"/>
    </row>
    <row r="93" spans="1:10" x14ac:dyDescent="0.2">
      <c r="A93" s="112">
        <v>1</v>
      </c>
      <c r="B93" s="388">
        <v>2</v>
      </c>
      <c r="C93" s="388"/>
      <c r="D93" s="388">
        <v>3</v>
      </c>
      <c r="E93" s="388"/>
      <c r="F93" s="112">
        <v>4</v>
      </c>
      <c r="G93" s="393">
        <v>5</v>
      </c>
      <c r="H93" s="393"/>
      <c r="I93" s="388">
        <v>6</v>
      </c>
      <c r="J93" s="388"/>
    </row>
    <row r="94" spans="1:10" x14ac:dyDescent="0.2">
      <c r="A94" s="159">
        <v>1</v>
      </c>
      <c r="B94" s="389" t="s">
        <v>103</v>
      </c>
      <c r="C94" s="401"/>
      <c r="D94" s="373">
        <f>73100/2137.82</f>
        <v>34.193711350815313</v>
      </c>
      <c r="E94" s="374"/>
      <c r="F94" s="119">
        <v>2137.8200000000002</v>
      </c>
      <c r="G94" s="367">
        <v>1</v>
      </c>
      <c r="H94" s="367"/>
      <c r="I94" s="371">
        <f>D94*F94*G94</f>
        <v>73100</v>
      </c>
      <c r="J94" s="371"/>
    </row>
    <row r="95" spans="1:10" ht="12" customHeight="1" x14ac:dyDescent="0.2">
      <c r="A95" s="159">
        <v>2</v>
      </c>
      <c r="B95" s="389" t="s">
        <v>105</v>
      </c>
      <c r="C95" s="401"/>
      <c r="D95" s="373">
        <f>0/38.43</f>
        <v>0</v>
      </c>
      <c r="E95" s="374"/>
      <c r="F95" s="166">
        <v>38.43</v>
      </c>
      <c r="G95" s="367">
        <v>1</v>
      </c>
      <c r="H95" s="367"/>
      <c r="I95" s="371">
        <f t="shared" ref="I95:I96" si="3">D95*F95*G95</f>
        <v>0</v>
      </c>
      <c r="J95" s="371"/>
    </row>
    <row r="96" spans="1:10" x14ac:dyDescent="0.2">
      <c r="A96" s="159">
        <v>3</v>
      </c>
      <c r="B96" s="389" t="s">
        <v>104</v>
      </c>
      <c r="C96" s="401"/>
      <c r="D96" s="373">
        <f>12000/6.5</f>
        <v>1846.1538461538462</v>
      </c>
      <c r="E96" s="374"/>
      <c r="F96" s="119">
        <v>6.5</v>
      </c>
      <c r="G96" s="367">
        <v>1</v>
      </c>
      <c r="H96" s="367"/>
      <c r="I96" s="371">
        <f t="shared" si="3"/>
        <v>12000</v>
      </c>
      <c r="J96" s="371"/>
    </row>
    <row r="97" spans="1:10" x14ac:dyDescent="0.2">
      <c r="A97" s="159">
        <v>4</v>
      </c>
      <c r="B97" s="389" t="s">
        <v>106</v>
      </c>
      <c r="C97" s="401"/>
      <c r="D97" s="373">
        <f>758/23.46</f>
        <v>32.310315430520035</v>
      </c>
      <c r="E97" s="374"/>
      <c r="F97" s="119">
        <v>23.46</v>
      </c>
      <c r="G97" s="367">
        <v>1</v>
      </c>
      <c r="H97" s="367"/>
      <c r="I97" s="371">
        <f>D97*F97*G97</f>
        <v>758</v>
      </c>
      <c r="J97" s="371"/>
    </row>
    <row r="98" spans="1:10" x14ac:dyDescent="0.2">
      <c r="A98" s="159">
        <v>5</v>
      </c>
      <c r="B98" s="389" t="s">
        <v>107</v>
      </c>
      <c r="C98" s="401"/>
      <c r="D98" s="373">
        <f>4242/30.12</f>
        <v>140.83665338645417</v>
      </c>
      <c r="E98" s="374"/>
      <c r="F98" s="119">
        <v>30.12</v>
      </c>
      <c r="G98" s="367">
        <v>1</v>
      </c>
      <c r="H98" s="367"/>
      <c r="I98" s="371">
        <f>D98*F98*G98</f>
        <v>4242</v>
      </c>
      <c r="J98" s="371"/>
    </row>
    <row r="99" spans="1:10" x14ac:dyDescent="0.2">
      <c r="A99" s="159">
        <v>6</v>
      </c>
      <c r="B99" s="389" t="s">
        <v>506</v>
      </c>
      <c r="C99" s="401"/>
      <c r="D99" s="373"/>
      <c r="E99" s="374"/>
      <c r="F99" s="119"/>
      <c r="G99" s="367">
        <v>1</v>
      </c>
      <c r="H99" s="367"/>
      <c r="I99" s="371">
        <f t="shared" ref="I99" si="4">D99*F99*G99</f>
        <v>0</v>
      </c>
      <c r="J99" s="371"/>
    </row>
    <row r="100" spans="1:10" x14ac:dyDescent="0.2">
      <c r="A100" s="151"/>
      <c r="B100" s="396" t="s">
        <v>13</v>
      </c>
      <c r="C100" s="423"/>
      <c r="D100" s="373" t="s">
        <v>14</v>
      </c>
      <c r="E100" s="374"/>
      <c r="F100" s="119" t="s">
        <v>14</v>
      </c>
      <c r="G100" s="367" t="s">
        <v>14</v>
      </c>
      <c r="H100" s="367"/>
      <c r="I100" s="421">
        <f>SUM(I94:J99)</f>
        <v>90100</v>
      </c>
      <c r="J100" s="421"/>
    </row>
    <row r="101" spans="1:10" ht="24" customHeight="1" x14ac:dyDescent="0.2">
      <c r="A101" s="159">
        <v>7</v>
      </c>
      <c r="B101" s="389" t="s">
        <v>507</v>
      </c>
      <c r="C101" s="401"/>
      <c r="D101" s="373">
        <f>1500/438.02</f>
        <v>3.4245011643303962</v>
      </c>
      <c r="E101" s="374"/>
      <c r="F101" s="119">
        <v>438.02</v>
      </c>
      <c r="G101" s="367">
        <v>1</v>
      </c>
      <c r="H101" s="367"/>
      <c r="I101" s="371">
        <f>D101*F101*G101</f>
        <v>1500</v>
      </c>
      <c r="J101" s="371"/>
    </row>
    <row r="102" spans="1:10" x14ac:dyDescent="0.2">
      <c r="A102" s="159"/>
      <c r="B102" s="382" t="s">
        <v>508</v>
      </c>
      <c r="C102" s="382"/>
      <c r="D102" s="371" t="s">
        <v>14</v>
      </c>
      <c r="E102" s="371"/>
      <c r="F102" s="119" t="s">
        <v>14</v>
      </c>
      <c r="G102" s="367" t="s">
        <v>14</v>
      </c>
      <c r="H102" s="367"/>
      <c r="I102" s="421">
        <f>I100+I101</f>
        <v>91600</v>
      </c>
      <c r="J102" s="421"/>
    </row>
    <row r="103" spans="1:10" x14ac:dyDescent="0.2">
      <c r="A103" s="121"/>
      <c r="B103" s="109" t="s">
        <v>121</v>
      </c>
      <c r="C103" s="122"/>
      <c r="D103" s="123"/>
      <c r="E103" s="123"/>
      <c r="F103" s="124"/>
      <c r="G103" s="125"/>
      <c r="H103" s="125"/>
      <c r="I103" s="376">
        <f>I102</f>
        <v>91600</v>
      </c>
      <c r="J103" s="376"/>
    </row>
    <row r="105" spans="1:10" x14ac:dyDescent="0.2">
      <c r="C105" s="93" t="s">
        <v>74</v>
      </c>
    </row>
    <row r="106" spans="1:10" ht="24.6" customHeight="1" x14ac:dyDescent="0.2"/>
    <row r="107" spans="1:10" x14ac:dyDescent="0.2">
      <c r="A107" s="110" t="s">
        <v>3</v>
      </c>
      <c r="B107" s="382" t="s">
        <v>51</v>
      </c>
      <c r="C107" s="382"/>
      <c r="D107" s="382"/>
      <c r="E107" s="382" t="s">
        <v>79</v>
      </c>
      <c r="F107" s="382"/>
      <c r="G107" s="382" t="s">
        <v>80</v>
      </c>
      <c r="H107" s="382"/>
      <c r="I107" s="382" t="s">
        <v>81</v>
      </c>
      <c r="J107" s="382"/>
    </row>
    <row r="108" spans="1:10" x14ac:dyDescent="0.2">
      <c r="A108" s="151">
        <v>1</v>
      </c>
      <c r="B108" s="382">
        <v>2</v>
      </c>
      <c r="C108" s="382"/>
      <c r="D108" s="382"/>
      <c r="E108" s="382">
        <v>3</v>
      </c>
      <c r="F108" s="382"/>
      <c r="G108" s="397">
        <v>4</v>
      </c>
      <c r="H108" s="397"/>
      <c r="I108" s="397">
        <v>5</v>
      </c>
      <c r="J108" s="397"/>
    </row>
    <row r="109" spans="1:10" ht="15" customHeight="1" x14ac:dyDescent="0.2">
      <c r="A109" s="151"/>
      <c r="B109" s="380" t="s">
        <v>155</v>
      </c>
      <c r="C109" s="380"/>
      <c r="D109" s="380"/>
      <c r="E109" s="382">
        <v>3</v>
      </c>
      <c r="F109" s="382"/>
      <c r="G109" s="397">
        <v>51560</v>
      </c>
      <c r="H109" s="397"/>
      <c r="I109" s="402"/>
      <c r="J109" s="402"/>
    </row>
    <row r="110" spans="1:10" x14ac:dyDescent="0.2">
      <c r="A110" s="151"/>
      <c r="B110" s="380" t="s">
        <v>155</v>
      </c>
      <c r="C110" s="380"/>
      <c r="D110" s="380"/>
      <c r="E110" s="382">
        <v>9</v>
      </c>
      <c r="F110" s="382"/>
      <c r="G110" s="397">
        <v>75075</v>
      </c>
      <c r="H110" s="397"/>
      <c r="I110" s="402"/>
      <c r="J110" s="402"/>
    </row>
    <row r="111" spans="1:10" x14ac:dyDescent="0.2">
      <c r="A111" s="151"/>
      <c r="B111" s="389" t="s">
        <v>13</v>
      </c>
      <c r="C111" s="413"/>
      <c r="D111" s="401"/>
      <c r="E111" s="396" t="s">
        <v>14</v>
      </c>
      <c r="F111" s="423"/>
      <c r="G111" s="397" t="s">
        <v>14</v>
      </c>
      <c r="H111" s="397"/>
      <c r="I111" s="427">
        <f>SUM(I109:J110)</f>
        <v>0</v>
      </c>
      <c r="J111" s="427"/>
    </row>
    <row r="112" spans="1:10" ht="15" customHeight="1" x14ac:dyDescent="0.2">
      <c r="B112" s="126" t="s">
        <v>121</v>
      </c>
      <c r="C112" s="127"/>
      <c r="D112" s="127"/>
      <c r="E112" s="127"/>
      <c r="F112" s="127"/>
      <c r="G112" s="128"/>
      <c r="H112" s="128"/>
      <c r="I112" s="425">
        <f>I111</f>
        <v>0</v>
      </c>
      <c r="J112" s="425"/>
    </row>
    <row r="113" spans="1:10" x14ac:dyDescent="0.2">
      <c r="J113" s="129"/>
    </row>
    <row r="114" spans="1:10" x14ac:dyDescent="0.2">
      <c r="J114" s="129"/>
    </row>
    <row r="115" spans="1:10" x14ac:dyDescent="0.2">
      <c r="C115" s="93" t="s">
        <v>109</v>
      </c>
    </row>
    <row r="117" spans="1:10" ht="28.15" customHeight="1" x14ac:dyDescent="0.2">
      <c r="A117" s="110" t="s">
        <v>3</v>
      </c>
      <c r="B117" s="382" t="s">
        <v>16</v>
      </c>
      <c r="C117" s="382"/>
      <c r="D117" s="382"/>
      <c r="E117" s="382" t="s">
        <v>82</v>
      </c>
      <c r="F117" s="382"/>
      <c r="G117" s="382" t="s">
        <v>83</v>
      </c>
      <c r="H117" s="382"/>
      <c r="I117" s="382" t="s">
        <v>84</v>
      </c>
      <c r="J117" s="382"/>
    </row>
    <row r="118" spans="1:10" x14ac:dyDescent="0.2">
      <c r="A118" s="151">
        <v>1</v>
      </c>
      <c r="B118" s="399">
        <v>2</v>
      </c>
      <c r="C118" s="399"/>
      <c r="D118" s="399"/>
      <c r="E118" s="399">
        <v>3</v>
      </c>
      <c r="F118" s="399"/>
      <c r="G118" s="366">
        <v>4</v>
      </c>
      <c r="H118" s="366"/>
      <c r="I118" s="366">
        <v>5</v>
      </c>
      <c r="J118" s="366"/>
    </row>
    <row r="119" spans="1:10" x14ac:dyDescent="0.2">
      <c r="A119" s="130">
        <v>1</v>
      </c>
      <c r="B119" s="372" t="s">
        <v>423</v>
      </c>
      <c r="C119" s="372"/>
      <c r="D119" s="372"/>
      <c r="E119" s="404" t="s">
        <v>422</v>
      </c>
      <c r="F119" s="405"/>
      <c r="G119" s="375" t="s">
        <v>127</v>
      </c>
      <c r="H119" s="375"/>
      <c r="I119" s="371"/>
      <c r="J119" s="371"/>
    </row>
    <row r="120" spans="1:10" ht="24" customHeight="1" x14ac:dyDescent="0.2">
      <c r="A120" s="130">
        <v>2</v>
      </c>
      <c r="B120" s="372" t="s">
        <v>153</v>
      </c>
      <c r="C120" s="372"/>
      <c r="D120" s="372"/>
      <c r="E120" s="406"/>
      <c r="F120" s="407"/>
      <c r="G120" s="375" t="s">
        <v>127</v>
      </c>
      <c r="H120" s="375"/>
      <c r="I120" s="371">
        <v>38400</v>
      </c>
      <c r="J120" s="371"/>
    </row>
    <row r="121" spans="1:10" x14ac:dyDescent="0.2">
      <c r="A121" s="130">
        <v>3</v>
      </c>
      <c r="B121" s="372" t="s">
        <v>112</v>
      </c>
      <c r="C121" s="372"/>
      <c r="D121" s="372"/>
      <c r="E121" s="406"/>
      <c r="F121" s="407"/>
      <c r="G121" s="375" t="s">
        <v>127</v>
      </c>
      <c r="H121" s="375"/>
      <c r="I121" s="371">
        <v>7800</v>
      </c>
      <c r="J121" s="371"/>
    </row>
    <row r="122" spans="1:10" x14ac:dyDescent="0.2">
      <c r="A122" s="130">
        <v>4</v>
      </c>
      <c r="B122" s="372" t="s">
        <v>433</v>
      </c>
      <c r="C122" s="372"/>
      <c r="D122" s="372"/>
      <c r="E122" s="408"/>
      <c r="F122" s="407"/>
      <c r="G122" s="375" t="s">
        <v>127</v>
      </c>
      <c r="H122" s="375"/>
      <c r="I122" s="371"/>
      <c r="J122" s="371"/>
    </row>
    <row r="123" spans="1:10" x14ac:dyDescent="0.2">
      <c r="A123" s="130">
        <v>5</v>
      </c>
      <c r="B123" s="372" t="s">
        <v>434</v>
      </c>
      <c r="C123" s="372"/>
      <c r="D123" s="372"/>
      <c r="E123" s="408"/>
      <c r="F123" s="407"/>
      <c r="G123" s="375" t="s">
        <v>127</v>
      </c>
      <c r="H123" s="375"/>
      <c r="I123" s="371">
        <v>24000</v>
      </c>
      <c r="J123" s="371"/>
    </row>
    <row r="124" spans="1:10" ht="24.6" customHeight="1" x14ac:dyDescent="0.2">
      <c r="A124" s="130">
        <v>6</v>
      </c>
      <c r="B124" s="372" t="s">
        <v>440</v>
      </c>
      <c r="C124" s="372"/>
      <c r="D124" s="372"/>
      <c r="E124" s="406"/>
      <c r="F124" s="407"/>
      <c r="G124" s="375" t="s">
        <v>127</v>
      </c>
      <c r="H124" s="375"/>
      <c r="I124" s="371"/>
      <c r="J124" s="371"/>
    </row>
    <row r="125" spans="1:10" ht="24.6" customHeight="1" x14ac:dyDescent="0.2">
      <c r="A125" s="130">
        <v>7</v>
      </c>
      <c r="B125" s="372" t="s">
        <v>510</v>
      </c>
      <c r="C125" s="372"/>
      <c r="D125" s="372"/>
      <c r="E125" s="408"/>
      <c r="F125" s="407"/>
      <c r="G125" s="375">
        <v>2</v>
      </c>
      <c r="H125" s="375"/>
      <c r="I125" s="371">
        <v>52200</v>
      </c>
      <c r="J125" s="371"/>
    </row>
    <row r="126" spans="1:10" x14ac:dyDescent="0.2">
      <c r="A126" s="130">
        <v>8</v>
      </c>
      <c r="B126" s="411" t="s">
        <v>435</v>
      </c>
      <c r="C126" s="424"/>
      <c r="D126" s="412"/>
      <c r="E126" s="406"/>
      <c r="F126" s="407"/>
      <c r="G126" s="375">
        <v>2</v>
      </c>
      <c r="H126" s="375"/>
      <c r="I126" s="409"/>
      <c r="J126" s="410"/>
    </row>
    <row r="127" spans="1:10" x14ac:dyDescent="0.2">
      <c r="A127" s="130">
        <v>9</v>
      </c>
      <c r="B127" s="411" t="s">
        <v>511</v>
      </c>
      <c r="C127" s="424"/>
      <c r="D127" s="412"/>
      <c r="E127" s="406"/>
      <c r="F127" s="407"/>
      <c r="G127" s="411">
        <v>12</v>
      </c>
      <c r="H127" s="412"/>
      <c r="I127" s="409">
        <v>21000</v>
      </c>
      <c r="J127" s="410"/>
    </row>
    <row r="128" spans="1:10" x14ac:dyDescent="0.2">
      <c r="A128" s="130">
        <v>10</v>
      </c>
      <c r="B128" s="372" t="s">
        <v>130</v>
      </c>
      <c r="C128" s="372"/>
      <c r="D128" s="372"/>
      <c r="E128" s="406"/>
      <c r="F128" s="407"/>
      <c r="G128" s="375" t="s">
        <v>413</v>
      </c>
      <c r="H128" s="375"/>
      <c r="I128" s="371">
        <v>3600</v>
      </c>
      <c r="J128" s="371"/>
    </row>
    <row r="129" spans="1:10" ht="19.5" customHeight="1" x14ac:dyDescent="0.2">
      <c r="A129" s="130">
        <v>11</v>
      </c>
      <c r="B129" s="372" t="s">
        <v>131</v>
      </c>
      <c r="C129" s="372"/>
      <c r="D129" s="372"/>
      <c r="E129" s="406"/>
      <c r="F129" s="407"/>
      <c r="G129" s="375">
        <v>4</v>
      </c>
      <c r="H129" s="375"/>
      <c r="I129" s="371">
        <v>5400</v>
      </c>
      <c r="J129" s="371"/>
    </row>
    <row r="130" spans="1:10" x14ac:dyDescent="0.2">
      <c r="A130" s="131"/>
      <c r="B130" s="420" t="s">
        <v>13</v>
      </c>
      <c r="C130" s="420"/>
      <c r="D130" s="420"/>
      <c r="E130" s="420" t="s">
        <v>14</v>
      </c>
      <c r="F130" s="420"/>
      <c r="G130" s="420" t="s">
        <v>14</v>
      </c>
      <c r="H130" s="420"/>
      <c r="I130" s="421">
        <f>SUM(I119:J129)</f>
        <v>152400</v>
      </c>
      <c r="J130" s="421"/>
    </row>
    <row r="131" spans="1:10" x14ac:dyDescent="0.2">
      <c r="A131" s="132"/>
      <c r="B131" s="133"/>
      <c r="C131" s="133"/>
      <c r="D131" s="133"/>
      <c r="E131" s="133"/>
      <c r="F131" s="133"/>
      <c r="G131" s="133"/>
      <c r="H131" s="133"/>
      <c r="I131" s="134"/>
      <c r="J131" s="134"/>
    </row>
    <row r="132" spans="1:10" x14ac:dyDescent="0.2">
      <c r="B132" s="129" t="s">
        <v>121</v>
      </c>
      <c r="C132" s="129"/>
      <c r="D132" s="129"/>
      <c r="E132" s="135"/>
      <c r="F132" s="108"/>
      <c r="G132" s="108"/>
      <c r="H132" s="108"/>
      <c r="I132" s="426">
        <f>I130</f>
        <v>152400</v>
      </c>
      <c r="J132" s="426"/>
    </row>
    <row r="133" spans="1:10" x14ac:dyDescent="0.2">
      <c r="B133" s="129"/>
      <c r="C133" s="129"/>
      <c r="D133" s="129"/>
      <c r="E133" s="135"/>
      <c r="F133" s="108"/>
      <c r="G133" s="108"/>
      <c r="H133" s="108"/>
      <c r="I133" s="108"/>
      <c r="J133" s="108"/>
    </row>
    <row r="134" spans="1:10" x14ac:dyDescent="0.2">
      <c r="B134" s="149"/>
      <c r="C134" s="149" t="s">
        <v>110</v>
      </c>
      <c r="D134" s="149"/>
    </row>
    <row r="135" spans="1:10" x14ac:dyDescent="0.2">
      <c r="B135" s="149"/>
      <c r="C135" s="149"/>
      <c r="D135" s="149"/>
    </row>
    <row r="136" spans="1:10" ht="22.15" customHeight="1" x14ac:dyDescent="0.2">
      <c r="A136" s="110" t="s">
        <v>3</v>
      </c>
      <c r="B136" s="396" t="s">
        <v>16</v>
      </c>
      <c r="C136" s="422"/>
      <c r="D136" s="422"/>
      <c r="E136" s="422"/>
      <c r="F136" s="423"/>
      <c r="G136" s="382" t="s">
        <v>85</v>
      </c>
      <c r="H136" s="382"/>
      <c r="I136" s="382" t="s">
        <v>86</v>
      </c>
      <c r="J136" s="382"/>
    </row>
    <row r="137" spans="1:10" s="120" customFormat="1" ht="9.6" customHeight="1" x14ac:dyDescent="0.2">
      <c r="A137" s="112">
        <v>1</v>
      </c>
      <c r="B137" s="428">
        <v>2</v>
      </c>
      <c r="C137" s="429"/>
      <c r="D137" s="429"/>
      <c r="E137" s="429"/>
      <c r="F137" s="430"/>
      <c r="G137" s="393">
        <v>3</v>
      </c>
      <c r="H137" s="393"/>
      <c r="I137" s="393">
        <v>4</v>
      </c>
      <c r="J137" s="393"/>
    </row>
    <row r="138" spans="1:10" x14ac:dyDescent="0.2">
      <c r="A138" s="151">
        <v>1</v>
      </c>
      <c r="B138" s="389" t="s">
        <v>132</v>
      </c>
      <c r="C138" s="413"/>
      <c r="D138" s="413"/>
      <c r="E138" s="413"/>
      <c r="F138" s="401"/>
      <c r="G138" s="366">
        <v>12</v>
      </c>
      <c r="H138" s="366"/>
      <c r="I138" s="367">
        <v>174000</v>
      </c>
      <c r="J138" s="367"/>
    </row>
    <row r="139" spans="1:10" x14ac:dyDescent="0.2">
      <c r="A139" s="151">
        <v>2</v>
      </c>
      <c r="B139" s="389" t="s">
        <v>436</v>
      </c>
      <c r="C139" s="413"/>
      <c r="D139" s="413"/>
      <c r="E139" s="413"/>
      <c r="F139" s="401"/>
      <c r="G139" s="366">
        <v>12</v>
      </c>
      <c r="H139" s="366"/>
      <c r="I139" s="367">
        <v>14000</v>
      </c>
      <c r="J139" s="367"/>
    </row>
    <row r="140" spans="1:10" x14ac:dyDescent="0.2">
      <c r="A140" s="151">
        <v>3</v>
      </c>
      <c r="B140" s="389" t="s">
        <v>514</v>
      </c>
      <c r="C140" s="413"/>
      <c r="D140" s="413"/>
      <c r="E140" s="413"/>
      <c r="F140" s="401"/>
      <c r="G140" s="366">
        <v>1</v>
      </c>
      <c r="H140" s="366"/>
      <c r="I140" s="367">
        <v>5000</v>
      </c>
      <c r="J140" s="367"/>
    </row>
    <row r="141" spans="1:10" x14ac:dyDescent="0.2">
      <c r="A141" s="151">
        <v>4</v>
      </c>
      <c r="B141" s="389" t="s">
        <v>513</v>
      </c>
      <c r="C141" s="413"/>
      <c r="D141" s="413"/>
      <c r="E141" s="413"/>
      <c r="F141" s="401"/>
      <c r="G141" s="366">
        <v>1</v>
      </c>
      <c r="H141" s="366"/>
      <c r="I141" s="367">
        <v>10000</v>
      </c>
      <c r="J141" s="367"/>
    </row>
    <row r="142" spans="1:10" x14ac:dyDescent="0.2">
      <c r="A142" s="151">
        <v>5</v>
      </c>
      <c r="B142" s="389" t="s">
        <v>113</v>
      </c>
      <c r="C142" s="413"/>
      <c r="D142" s="413"/>
      <c r="E142" s="413"/>
      <c r="F142" s="401"/>
      <c r="G142" s="366">
        <v>1</v>
      </c>
      <c r="H142" s="366"/>
      <c r="I142" s="367">
        <v>29700</v>
      </c>
      <c r="J142" s="367"/>
    </row>
    <row r="143" spans="1:10" x14ac:dyDescent="0.2">
      <c r="A143" s="151">
        <v>6</v>
      </c>
      <c r="B143" s="389" t="s">
        <v>437</v>
      </c>
      <c r="C143" s="413"/>
      <c r="D143" s="413"/>
      <c r="E143" s="413"/>
      <c r="F143" s="401"/>
      <c r="G143" s="366">
        <v>1</v>
      </c>
      <c r="H143" s="366"/>
      <c r="I143" s="367">
        <v>13500</v>
      </c>
      <c r="J143" s="367"/>
    </row>
    <row r="144" spans="1:10" x14ac:dyDescent="0.2">
      <c r="A144" s="151">
        <v>7</v>
      </c>
      <c r="B144" s="389" t="s">
        <v>512</v>
      </c>
      <c r="C144" s="413"/>
      <c r="D144" s="413"/>
      <c r="E144" s="413"/>
      <c r="F144" s="401"/>
      <c r="G144" s="366">
        <v>1</v>
      </c>
      <c r="H144" s="366"/>
      <c r="I144" s="367">
        <v>27000</v>
      </c>
      <c r="J144" s="367"/>
    </row>
    <row r="145" spans="1:10" ht="10.9" customHeight="1" x14ac:dyDescent="0.2">
      <c r="A145" s="151">
        <v>8</v>
      </c>
      <c r="B145" s="389" t="s">
        <v>154</v>
      </c>
      <c r="C145" s="413"/>
      <c r="D145" s="413"/>
      <c r="E145" s="413"/>
      <c r="F145" s="401"/>
      <c r="G145" s="366">
        <v>1</v>
      </c>
      <c r="H145" s="366"/>
      <c r="I145" s="367"/>
      <c r="J145" s="367"/>
    </row>
    <row r="146" spans="1:10" x14ac:dyDescent="0.2">
      <c r="A146" s="151">
        <v>9</v>
      </c>
      <c r="B146" s="389" t="s">
        <v>114</v>
      </c>
      <c r="C146" s="413"/>
      <c r="D146" s="413"/>
      <c r="E146" s="413"/>
      <c r="F146" s="401"/>
      <c r="G146" s="366">
        <v>1</v>
      </c>
      <c r="H146" s="366"/>
      <c r="I146" s="367"/>
      <c r="J146" s="367"/>
    </row>
    <row r="147" spans="1:10" x14ac:dyDescent="0.2">
      <c r="A147" s="151">
        <v>10</v>
      </c>
      <c r="B147" s="414" t="s">
        <v>438</v>
      </c>
      <c r="C147" s="415"/>
      <c r="D147" s="415"/>
      <c r="E147" s="415"/>
      <c r="F147" s="416"/>
      <c r="G147" s="366">
        <v>1</v>
      </c>
      <c r="H147" s="366"/>
      <c r="I147" s="367"/>
      <c r="J147" s="367"/>
    </row>
    <row r="148" spans="1:10" x14ac:dyDescent="0.2">
      <c r="A148" s="151"/>
      <c r="B148" s="389" t="s">
        <v>13</v>
      </c>
      <c r="C148" s="413"/>
      <c r="D148" s="413"/>
      <c r="E148" s="413"/>
      <c r="F148" s="401"/>
      <c r="G148" s="367" t="s">
        <v>14</v>
      </c>
      <c r="H148" s="367"/>
      <c r="I148" s="417">
        <f>SUM(I138:I147)</f>
        <v>273200</v>
      </c>
      <c r="J148" s="417"/>
    </row>
    <row r="149" spans="1:10" x14ac:dyDescent="0.2">
      <c r="B149" s="136" t="s">
        <v>121</v>
      </c>
      <c r="C149" s="136"/>
      <c r="D149" s="136"/>
      <c r="E149" s="157"/>
      <c r="F149" s="116"/>
      <c r="G149" s="116"/>
      <c r="H149" s="116"/>
      <c r="I149" s="418">
        <f>I148</f>
        <v>273200</v>
      </c>
      <c r="J149" s="418"/>
    </row>
    <row r="150" spans="1:10" x14ac:dyDescent="0.2">
      <c r="B150" s="136"/>
      <c r="C150" s="136"/>
      <c r="D150" s="136"/>
      <c r="E150" s="157"/>
      <c r="F150" s="116"/>
      <c r="G150" s="116"/>
      <c r="H150" s="116"/>
      <c r="I150" s="161"/>
      <c r="J150" s="161"/>
    </row>
    <row r="151" spans="1:10" x14ac:dyDescent="0.2">
      <c r="B151" s="137"/>
      <c r="C151" s="137"/>
      <c r="D151" s="137"/>
      <c r="E151" s="137"/>
      <c r="F151" s="137"/>
      <c r="G151" s="125"/>
      <c r="H151" s="125"/>
      <c r="I151" s="403"/>
      <c r="J151" s="403"/>
    </row>
    <row r="152" spans="1:10" x14ac:dyDescent="0.2">
      <c r="B152" s="93" t="s">
        <v>87</v>
      </c>
      <c r="D152" s="150"/>
      <c r="E152" s="93"/>
    </row>
    <row r="154" spans="1:10" ht="22.15" customHeight="1" x14ac:dyDescent="0.2">
      <c r="A154" s="110" t="s">
        <v>3</v>
      </c>
      <c r="B154" s="382" t="s">
        <v>16</v>
      </c>
      <c r="C154" s="382"/>
      <c r="D154" s="382"/>
      <c r="E154" s="382" t="s">
        <v>79</v>
      </c>
      <c r="F154" s="382"/>
      <c r="G154" s="382" t="s">
        <v>88</v>
      </c>
      <c r="H154" s="382"/>
      <c r="I154" s="382" t="s">
        <v>124</v>
      </c>
      <c r="J154" s="382"/>
    </row>
    <row r="155" spans="1:10" x14ac:dyDescent="0.2">
      <c r="A155" s="151">
        <v>1</v>
      </c>
      <c r="B155" s="399">
        <v>2</v>
      </c>
      <c r="C155" s="399"/>
      <c r="D155" s="399"/>
      <c r="E155" s="399">
        <v>3</v>
      </c>
      <c r="F155" s="399"/>
      <c r="G155" s="366">
        <v>4</v>
      </c>
      <c r="H155" s="366"/>
      <c r="I155" s="366">
        <v>5</v>
      </c>
      <c r="J155" s="366"/>
    </row>
    <row r="156" spans="1:10" x14ac:dyDescent="0.2">
      <c r="A156" s="151"/>
      <c r="B156" s="372" t="s">
        <v>414</v>
      </c>
      <c r="C156" s="372"/>
      <c r="D156" s="372"/>
      <c r="E156" s="371">
        <v>50</v>
      </c>
      <c r="F156" s="371"/>
      <c r="G156" s="373">
        <v>200</v>
      </c>
      <c r="H156" s="374"/>
      <c r="I156" s="373">
        <v>32300</v>
      </c>
      <c r="J156" s="374"/>
    </row>
    <row r="157" spans="1:10" x14ac:dyDescent="0.2">
      <c r="A157" s="151"/>
      <c r="B157" s="372" t="s">
        <v>415</v>
      </c>
      <c r="C157" s="372"/>
      <c r="D157" s="372"/>
      <c r="E157" s="371">
        <v>35.090000000000003</v>
      </c>
      <c r="F157" s="371"/>
      <c r="G157" s="373">
        <v>250.01400000000001</v>
      </c>
      <c r="H157" s="374"/>
      <c r="I157" s="373"/>
      <c r="J157" s="374"/>
    </row>
    <row r="158" spans="1:10" x14ac:dyDescent="0.2">
      <c r="A158" s="151"/>
      <c r="B158" s="372"/>
      <c r="C158" s="372"/>
      <c r="D158" s="372"/>
      <c r="E158" s="371"/>
      <c r="F158" s="371"/>
      <c r="G158" s="373"/>
      <c r="H158" s="374"/>
      <c r="I158" s="373"/>
      <c r="J158" s="374"/>
    </row>
    <row r="159" spans="1:10" x14ac:dyDescent="0.2">
      <c r="A159" s="151"/>
      <c r="B159" s="372"/>
      <c r="C159" s="372"/>
      <c r="D159" s="372"/>
      <c r="E159" s="371"/>
      <c r="F159" s="371"/>
      <c r="G159" s="373"/>
      <c r="H159" s="374"/>
      <c r="I159" s="373"/>
      <c r="J159" s="374"/>
    </row>
    <row r="160" spans="1:10" x14ac:dyDescent="0.2">
      <c r="A160" s="151"/>
      <c r="B160" s="372" t="s">
        <v>13</v>
      </c>
      <c r="C160" s="372"/>
      <c r="D160" s="372"/>
      <c r="E160" s="371"/>
      <c r="F160" s="371"/>
      <c r="G160" s="371"/>
      <c r="H160" s="371"/>
      <c r="I160" s="371">
        <f>SUM(I156:I159)</f>
        <v>32300</v>
      </c>
      <c r="J160" s="371"/>
    </row>
    <row r="161" spans="1:14" x14ac:dyDescent="0.2">
      <c r="B161" s="149"/>
      <c r="C161" s="149"/>
      <c r="D161" s="149"/>
    </row>
    <row r="162" spans="1:14" x14ac:dyDescent="0.2">
      <c r="B162" s="136" t="s">
        <v>121</v>
      </c>
      <c r="C162" s="149"/>
      <c r="D162" s="149"/>
      <c r="I162" s="369">
        <f>I160</f>
        <v>32300</v>
      </c>
      <c r="J162" s="370"/>
    </row>
    <row r="163" spans="1:14" x14ac:dyDescent="0.2">
      <c r="B163" s="149"/>
      <c r="C163" s="149"/>
      <c r="D163" s="149"/>
    </row>
    <row r="165" spans="1:14" x14ac:dyDescent="0.2">
      <c r="B165" s="109"/>
      <c r="C165" s="109"/>
      <c r="D165" s="109"/>
      <c r="E165" s="156"/>
      <c r="F165" s="109"/>
      <c r="G165" s="109"/>
      <c r="H165" s="109"/>
      <c r="I165" s="369"/>
      <c r="J165" s="370"/>
    </row>
    <row r="166" spans="1:14" x14ac:dyDescent="0.2">
      <c r="B166" s="93" t="s">
        <v>115</v>
      </c>
      <c r="J166" s="116">
        <f>J59+I71+I88+I103+I132+I149+I162</f>
        <v>8955930</v>
      </c>
      <c r="K166" s="108">
        <f>I83+I84+I85+I120+I121+I123+I125+I127+I128+I129+I138+I139+I141+I142+I143+I144+I156+I86+I140</f>
        <v>503500</v>
      </c>
      <c r="N166" s="108"/>
    </row>
    <row r="167" spans="1:14" x14ac:dyDescent="0.2">
      <c r="K167" s="108"/>
    </row>
    <row r="168" spans="1:14" x14ac:dyDescent="0.2">
      <c r="B168" s="109" t="s">
        <v>128</v>
      </c>
      <c r="C168" s="109"/>
      <c r="D168" s="109"/>
      <c r="E168" s="156"/>
      <c r="F168" s="109"/>
      <c r="G168" s="109"/>
      <c r="H168" s="109"/>
      <c r="I168" s="109"/>
      <c r="J168" s="116">
        <f>I88+I103+I112+I132+I149+I162</f>
        <v>595100</v>
      </c>
    </row>
    <row r="169" spans="1:14" x14ac:dyDescent="0.2">
      <c r="B169" s="109"/>
      <c r="C169" s="109"/>
      <c r="D169" s="109"/>
      <c r="E169" s="156"/>
      <c r="F169" s="109"/>
      <c r="G169" s="109"/>
      <c r="H169" s="109"/>
      <c r="I169" s="109"/>
      <c r="J169" s="109"/>
    </row>
    <row r="170" spans="1:14" ht="15" customHeight="1" x14ac:dyDescent="0.25">
      <c r="A170" s="363" t="s">
        <v>479</v>
      </c>
      <c r="B170" s="363"/>
      <c r="C170" s="363"/>
      <c r="D170" s="363"/>
      <c r="E170" s="364" t="s">
        <v>480</v>
      </c>
      <c r="F170" s="365"/>
    </row>
    <row r="171" spans="1:14" ht="15" x14ac:dyDescent="0.25">
      <c r="A171" s="151"/>
      <c r="B171" s="360" t="s">
        <v>481</v>
      </c>
      <c r="C171" s="359"/>
      <c r="D171" s="359"/>
      <c r="E171" s="159" t="s">
        <v>482</v>
      </c>
      <c r="F171" s="151" t="s">
        <v>483</v>
      </c>
    </row>
    <row r="172" spans="1:14" ht="15" hidden="1" x14ac:dyDescent="0.25">
      <c r="A172" s="159">
        <v>1</v>
      </c>
      <c r="B172" s="359" t="s">
        <v>484</v>
      </c>
      <c r="C172" s="359"/>
      <c r="D172" s="359"/>
      <c r="E172" s="159">
        <v>212</v>
      </c>
      <c r="F172" s="138">
        <f>I68</f>
        <v>0</v>
      </c>
    </row>
    <row r="173" spans="1:14" ht="15" x14ac:dyDescent="0.25">
      <c r="A173" s="159">
        <v>2</v>
      </c>
      <c r="B173" s="359" t="s">
        <v>485</v>
      </c>
      <c r="C173" s="359"/>
      <c r="D173" s="359"/>
      <c r="E173" s="159">
        <v>223</v>
      </c>
      <c r="F173" s="138">
        <f>I95+I97+I98+I101</f>
        <v>6500</v>
      </c>
    </row>
    <row r="174" spans="1:14" ht="15" x14ac:dyDescent="0.25">
      <c r="A174" s="159">
        <v>3</v>
      </c>
      <c r="B174" s="359" t="s">
        <v>486</v>
      </c>
      <c r="C174" s="359"/>
      <c r="D174" s="359"/>
      <c r="E174" s="159">
        <v>221</v>
      </c>
      <c r="F174" s="138">
        <f>I83+I84+I86+I85</f>
        <v>45600</v>
      </c>
    </row>
    <row r="175" spans="1:14" ht="15" x14ac:dyDescent="0.25">
      <c r="A175" s="159">
        <v>4</v>
      </c>
      <c r="B175" s="359" t="s">
        <v>492</v>
      </c>
      <c r="C175" s="359"/>
      <c r="D175" s="359"/>
      <c r="E175" s="159">
        <v>224</v>
      </c>
      <c r="F175" s="138">
        <f>I111</f>
        <v>0</v>
      </c>
    </row>
    <row r="176" spans="1:14" ht="15" x14ac:dyDescent="0.25">
      <c r="A176" s="159">
        <v>4</v>
      </c>
      <c r="B176" s="368" t="s">
        <v>487</v>
      </c>
      <c r="C176" s="368"/>
      <c r="D176" s="368"/>
      <c r="E176" s="159">
        <v>225</v>
      </c>
      <c r="F176" s="138">
        <f>I130</f>
        <v>152400</v>
      </c>
    </row>
    <row r="177" spans="1:6" ht="15" x14ac:dyDescent="0.25">
      <c r="A177" s="159">
        <v>5</v>
      </c>
      <c r="B177" s="152" t="s">
        <v>488</v>
      </c>
      <c r="C177" s="151"/>
      <c r="D177" s="151"/>
      <c r="E177" s="159">
        <v>226</v>
      </c>
      <c r="F177" s="138">
        <f>I148</f>
        <v>273200</v>
      </c>
    </row>
    <row r="178" spans="1:6" ht="15.75" hidden="1" x14ac:dyDescent="0.25">
      <c r="A178" s="159">
        <v>6</v>
      </c>
      <c r="B178" s="362" t="s">
        <v>489</v>
      </c>
      <c r="C178" s="362"/>
      <c r="D178" s="362"/>
      <c r="E178" s="159">
        <v>310</v>
      </c>
      <c r="F178" s="138"/>
    </row>
    <row r="179" spans="1:6" ht="15" x14ac:dyDescent="0.25">
      <c r="A179" s="159">
        <v>7</v>
      </c>
      <c r="B179" s="360" t="s">
        <v>490</v>
      </c>
      <c r="C179" s="359"/>
      <c r="D179" s="359"/>
      <c r="E179" s="159">
        <v>342</v>
      </c>
      <c r="F179" s="138">
        <f>I162+I163+I164+I165</f>
        <v>32300</v>
      </c>
    </row>
    <row r="180" spans="1:6" ht="15" hidden="1" x14ac:dyDescent="0.25">
      <c r="A180" s="159">
        <v>8</v>
      </c>
      <c r="B180" s="360" t="s">
        <v>490</v>
      </c>
      <c r="C180" s="359"/>
      <c r="D180" s="359"/>
      <c r="E180" s="159">
        <v>346</v>
      </c>
      <c r="F180" s="138">
        <f>I161</f>
        <v>0</v>
      </c>
    </row>
    <row r="181" spans="1:6" ht="15" hidden="1" x14ac:dyDescent="0.25">
      <c r="A181" s="159">
        <v>9</v>
      </c>
      <c r="B181" s="360" t="s">
        <v>491</v>
      </c>
      <c r="C181" s="359"/>
      <c r="D181" s="359"/>
      <c r="E181" s="159">
        <v>341</v>
      </c>
      <c r="F181" s="138"/>
    </row>
    <row r="182" spans="1:6" ht="15" x14ac:dyDescent="0.25">
      <c r="A182" s="151"/>
      <c r="B182" s="360"/>
      <c r="C182" s="359"/>
      <c r="D182" s="359"/>
      <c r="E182" s="159"/>
      <c r="F182" s="139">
        <f>SUM(F172:F181)</f>
        <v>510000</v>
      </c>
    </row>
    <row r="184" spans="1:6" ht="15.75" x14ac:dyDescent="0.25">
      <c r="A184" s="363" t="s">
        <v>479</v>
      </c>
      <c r="B184" s="363"/>
      <c r="C184" s="363"/>
      <c r="D184" s="363"/>
      <c r="E184" s="364" t="s">
        <v>493</v>
      </c>
      <c r="F184" s="365"/>
    </row>
    <row r="185" spans="1:6" ht="15" x14ac:dyDescent="0.25">
      <c r="A185" s="151"/>
      <c r="B185" s="360" t="s">
        <v>481</v>
      </c>
      <c r="C185" s="359"/>
      <c r="D185" s="359"/>
      <c r="E185" s="159" t="s">
        <v>482</v>
      </c>
      <c r="F185" s="151" t="s">
        <v>483</v>
      </c>
    </row>
    <row r="186" spans="1:6" ht="15" x14ac:dyDescent="0.25">
      <c r="A186" s="159">
        <v>2</v>
      </c>
      <c r="B186" s="359" t="s">
        <v>485</v>
      </c>
      <c r="C186" s="359"/>
      <c r="D186" s="359"/>
      <c r="E186" s="159">
        <v>223</v>
      </c>
      <c r="F186" s="138">
        <f>I94+I96</f>
        <v>85100</v>
      </c>
    </row>
    <row r="187" spans="1:6" ht="15" x14ac:dyDescent="0.25">
      <c r="A187" s="151"/>
      <c r="B187" s="360"/>
      <c r="C187" s="359"/>
      <c r="D187" s="359"/>
      <c r="E187" s="159"/>
      <c r="F187" s="106">
        <f>SUM(F186:F186)</f>
        <v>85100</v>
      </c>
    </row>
    <row r="189" spans="1:6" x14ac:dyDescent="0.2">
      <c r="A189" s="361" t="s">
        <v>418</v>
      </c>
      <c r="B189" s="361"/>
      <c r="C189" s="361"/>
      <c r="D189" s="361"/>
      <c r="E189" s="361"/>
      <c r="F189" s="140">
        <f>F182+F187</f>
        <v>595100</v>
      </c>
    </row>
  </sheetData>
  <mergeCells count="311">
    <mergeCell ref="B186:D186"/>
    <mergeCell ref="B187:D187"/>
    <mergeCell ref="A189:E189"/>
    <mergeCell ref="I165:J165"/>
    <mergeCell ref="A170:D170"/>
    <mergeCell ref="E170:F170"/>
    <mergeCell ref="B174:D174"/>
    <mergeCell ref="B180:D180"/>
    <mergeCell ref="B181:D181"/>
    <mergeCell ref="A184:D184"/>
    <mergeCell ref="E184:F184"/>
    <mergeCell ref="B185:D185"/>
    <mergeCell ref="B179:D179"/>
    <mergeCell ref="B172:D172"/>
    <mergeCell ref="B175:D175"/>
    <mergeCell ref="B182:D182"/>
    <mergeCell ref="B159:D159"/>
    <mergeCell ref="E159:F159"/>
    <mergeCell ref="G159:H159"/>
    <mergeCell ref="B160:D160"/>
    <mergeCell ref="E160:F160"/>
    <mergeCell ref="G160:H160"/>
    <mergeCell ref="I160:J160"/>
    <mergeCell ref="B158:D158"/>
    <mergeCell ref="E158:F158"/>
    <mergeCell ref="B146:F146"/>
    <mergeCell ref="G146:H146"/>
    <mergeCell ref="B147:F147"/>
    <mergeCell ref="G147:H147"/>
    <mergeCell ref="I147:J147"/>
    <mergeCell ref="B139:F139"/>
    <mergeCell ref="B140:F140"/>
    <mergeCell ref="B144:F144"/>
    <mergeCell ref="G158:H158"/>
    <mergeCell ref="I158:J158"/>
    <mergeCell ref="G119:H119"/>
    <mergeCell ref="B125:D125"/>
    <mergeCell ref="G125:H125"/>
    <mergeCell ref="B126:D126"/>
    <mergeCell ref="B120:D120"/>
    <mergeCell ref="G120:H120"/>
    <mergeCell ref="G122:H122"/>
    <mergeCell ref="G126:H126"/>
    <mergeCell ref="G121:H121"/>
    <mergeCell ref="B124:D124"/>
    <mergeCell ref="G124:H124"/>
    <mergeCell ref="B119:D119"/>
    <mergeCell ref="B109:D109"/>
    <mergeCell ref="E109:F109"/>
    <mergeCell ref="G109:H109"/>
    <mergeCell ref="B110:D110"/>
    <mergeCell ref="E110:F110"/>
    <mergeCell ref="G110:H110"/>
    <mergeCell ref="I110:J110"/>
    <mergeCell ref="B111:D111"/>
    <mergeCell ref="E111:F111"/>
    <mergeCell ref="G111:H111"/>
    <mergeCell ref="I111:J111"/>
    <mergeCell ref="I112:J112"/>
    <mergeCell ref="E117:F117"/>
    <mergeCell ref="E118:F118"/>
    <mergeCell ref="E119:F129"/>
    <mergeCell ref="B128:D128"/>
    <mergeCell ref="G128:H128"/>
    <mergeCell ref="I128:J128"/>
    <mergeCell ref="B129:D129"/>
    <mergeCell ref="G129:H129"/>
    <mergeCell ref="I129:J129"/>
    <mergeCell ref="I120:J120"/>
    <mergeCell ref="B117:D117"/>
    <mergeCell ref="G117:H117"/>
    <mergeCell ref="I117:J117"/>
    <mergeCell ref="B118:D118"/>
    <mergeCell ref="G118:H118"/>
    <mergeCell ref="I118:J118"/>
    <mergeCell ref="B127:D127"/>
    <mergeCell ref="I124:J124"/>
    <mergeCell ref="I125:J125"/>
    <mergeCell ref="B122:D122"/>
    <mergeCell ref="I122:J122"/>
    <mergeCell ref="B123:D123"/>
    <mergeCell ref="G123:H123"/>
    <mergeCell ref="G108:H108"/>
    <mergeCell ref="I108:J108"/>
    <mergeCell ref="G98:H98"/>
    <mergeCell ref="B81:C81"/>
    <mergeCell ref="D81:E81"/>
    <mergeCell ref="B176:D176"/>
    <mergeCell ref="B178:D178"/>
    <mergeCell ref="B58:H58"/>
    <mergeCell ref="B157:D157"/>
    <mergeCell ref="E157:F157"/>
    <mergeCell ref="B173:D173"/>
    <mergeCell ref="B145:F145"/>
    <mergeCell ref="G145:H145"/>
    <mergeCell ref="B92:C92"/>
    <mergeCell ref="D92:E92"/>
    <mergeCell ref="G92:H92"/>
    <mergeCell ref="B86:C86"/>
    <mergeCell ref="G127:H127"/>
    <mergeCell ref="B154:D154"/>
    <mergeCell ref="E154:F154"/>
    <mergeCell ref="B155:D155"/>
    <mergeCell ref="E155:F155"/>
    <mergeCell ref="B156:D156"/>
    <mergeCell ref="E156:F156"/>
    <mergeCell ref="B85:C85"/>
    <mergeCell ref="B96:C96"/>
    <mergeCell ref="D96:E96"/>
    <mergeCell ref="G96:H96"/>
    <mergeCell ref="B95:C95"/>
    <mergeCell ref="D95:E95"/>
    <mergeCell ref="G95:H95"/>
    <mergeCell ref="I95:J95"/>
    <mergeCell ref="B100:C100"/>
    <mergeCell ref="D100:E100"/>
    <mergeCell ref="G100:H100"/>
    <mergeCell ref="I96:J96"/>
    <mergeCell ref="I99:J99"/>
    <mergeCell ref="I100:J100"/>
    <mergeCell ref="B99:C99"/>
    <mergeCell ref="D99:E99"/>
    <mergeCell ref="G99:H99"/>
    <mergeCell ref="B94:C94"/>
    <mergeCell ref="D94:E94"/>
    <mergeCell ref="G94:H94"/>
    <mergeCell ref="I94:J94"/>
    <mergeCell ref="I86:J86"/>
    <mergeCell ref="I87:J87"/>
    <mergeCell ref="D86:E86"/>
    <mergeCell ref="G86:H86"/>
    <mergeCell ref="I92:J92"/>
    <mergeCell ref="B93:C93"/>
    <mergeCell ref="B87:C87"/>
    <mergeCell ref="D87:E87"/>
    <mergeCell ref="G87:H87"/>
    <mergeCell ref="I88:J88"/>
    <mergeCell ref="I151:J151"/>
    <mergeCell ref="G136:H136"/>
    <mergeCell ref="I136:J136"/>
    <mergeCell ref="G139:H139"/>
    <mergeCell ref="I139:J139"/>
    <mergeCell ref="G140:H140"/>
    <mergeCell ref="I140:J140"/>
    <mergeCell ref="C37:J38"/>
    <mergeCell ref="B57:H57"/>
    <mergeCell ref="H66:I66"/>
    <mergeCell ref="H67:I67"/>
    <mergeCell ref="H68:I68"/>
    <mergeCell ref="H69:I69"/>
    <mergeCell ref="H70:I70"/>
    <mergeCell ref="B45:H45"/>
    <mergeCell ref="E69:F69"/>
    <mergeCell ref="B70:D70"/>
    <mergeCell ref="E70:F70"/>
    <mergeCell ref="D85:E85"/>
    <mergeCell ref="G85:H85"/>
    <mergeCell ref="I85:J85"/>
    <mergeCell ref="D93:E93"/>
    <mergeCell ref="G93:H93"/>
    <mergeCell ref="I93:J93"/>
    <mergeCell ref="B148:F148"/>
    <mergeCell ref="B171:D171"/>
    <mergeCell ref="G155:H155"/>
    <mergeCell ref="I155:J155"/>
    <mergeCell ref="G156:H156"/>
    <mergeCell ref="I156:J156"/>
    <mergeCell ref="G154:H154"/>
    <mergeCell ref="I154:J154"/>
    <mergeCell ref="I141:J141"/>
    <mergeCell ref="I148:J148"/>
    <mergeCell ref="G143:H143"/>
    <mergeCell ref="I143:J143"/>
    <mergeCell ref="G144:H144"/>
    <mergeCell ref="I145:J145"/>
    <mergeCell ref="I146:J146"/>
    <mergeCell ref="G148:H148"/>
    <mergeCell ref="I149:J149"/>
    <mergeCell ref="I162:J162"/>
    <mergeCell ref="G157:H157"/>
    <mergeCell ref="I159:J159"/>
    <mergeCell ref="I157:J157"/>
    <mergeCell ref="G141:H141"/>
    <mergeCell ref="G142:H142"/>
    <mergeCell ref="I142:J142"/>
    <mergeCell ref="D101:E101"/>
    <mergeCell ref="G101:H101"/>
    <mergeCell ref="I101:J101"/>
    <mergeCell ref="B102:C102"/>
    <mergeCell ref="D102:E102"/>
    <mergeCell ref="G102:H102"/>
    <mergeCell ref="I102:J102"/>
    <mergeCell ref="B101:C101"/>
    <mergeCell ref="I103:J103"/>
    <mergeCell ref="I123:J123"/>
    <mergeCell ref="B121:D121"/>
    <mergeCell ref="I121:J121"/>
    <mergeCell ref="G137:H137"/>
    <mergeCell ref="I137:J137"/>
    <mergeCell ref="G138:H138"/>
    <mergeCell ref="I138:J138"/>
    <mergeCell ref="I144:J144"/>
    <mergeCell ref="B136:F136"/>
    <mergeCell ref="B137:F137"/>
    <mergeCell ref="B138:F138"/>
    <mergeCell ref="B141:F141"/>
    <mergeCell ref="B142:F142"/>
    <mergeCell ref="B143:F143"/>
    <mergeCell ref="I126:J126"/>
    <mergeCell ref="I127:J127"/>
    <mergeCell ref="B130:D130"/>
    <mergeCell ref="E130:F130"/>
    <mergeCell ref="G130:H130"/>
    <mergeCell ref="I130:J130"/>
    <mergeCell ref="I132:J132"/>
    <mergeCell ref="I119:J119"/>
    <mergeCell ref="D97:E97"/>
    <mergeCell ref="G97:H97"/>
    <mergeCell ref="I97:J97"/>
    <mergeCell ref="B67:D67"/>
    <mergeCell ref="E67:F67"/>
    <mergeCell ref="E68:F68"/>
    <mergeCell ref="B69:D69"/>
    <mergeCell ref="B98:C98"/>
    <mergeCell ref="D98:E98"/>
    <mergeCell ref="G81:H81"/>
    <mergeCell ref="I81:J81"/>
    <mergeCell ref="B82:C82"/>
    <mergeCell ref="D82:E82"/>
    <mergeCell ref="G82:H82"/>
    <mergeCell ref="I82:J82"/>
    <mergeCell ref="B83:C83"/>
    <mergeCell ref="D83:E83"/>
    <mergeCell ref="G83:H83"/>
    <mergeCell ref="I83:J83"/>
    <mergeCell ref="B84:C84"/>
    <mergeCell ref="D84:E84"/>
    <mergeCell ref="G84:H84"/>
    <mergeCell ref="I84:J84"/>
    <mergeCell ref="B107:D107"/>
    <mergeCell ref="E107:F107"/>
    <mergeCell ref="B108:D108"/>
    <mergeCell ref="E108:F108"/>
    <mergeCell ref="G107:H107"/>
    <mergeCell ref="I107:J107"/>
    <mergeCell ref="I109:J109"/>
    <mergeCell ref="B15:D15"/>
    <mergeCell ref="E15:G15"/>
    <mergeCell ref="B16:D16"/>
    <mergeCell ref="E16:G16"/>
    <mergeCell ref="B17:D17"/>
    <mergeCell ref="E17:G17"/>
    <mergeCell ref="A21:D21"/>
    <mergeCell ref="E21:G21"/>
    <mergeCell ref="B18:D18"/>
    <mergeCell ref="E18:G18"/>
    <mergeCell ref="B19:D19"/>
    <mergeCell ref="E19:G19"/>
    <mergeCell ref="B20:D20"/>
    <mergeCell ref="E20:G20"/>
    <mergeCell ref="B68:D68"/>
    <mergeCell ref="I98:J98"/>
    <mergeCell ref="B97:C97"/>
    <mergeCell ref="B11:D11"/>
    <mergeCell ref="B47:H47"/>
    <mergeCell ref="B66:D66"/>
    <mergeCell ref="E66:F66"/>
    <mergeCell ref="A35:D35"/>
    <mergeCell ref="E35:G35"/>
    <mergeCell ref="B49:H49"/>
    <mergeCell ref="B50:H50"/>
    <mergeCell ref="B51:H51"/>
    <mergeCell ref="B52:H52"/>
    <mergeCell ref="B53:H53"/>
    <mergeCell ref="E11:G11"/>
    <mergeCell ref="B46:H46"/>
    <mergeCell ref="B29:D29"/>
    <mergeCell ref="E29:G29"/>
    <mergeCell ref="B54:H54"/>
    <mergeCell ref="B48:H48"/>
    <mergeCell ref="B34:D34"/>
    <mergeCell ref="E34:G34"/>
    <mergeCell ref="B42:H42"/>
    <mergeCell ref="B43:H43"/>
    <mergeCell ref="B44:H44"/>
    <mergeCell ref="B55:H55"/>
    <mergeCell ref="B56:H56"/>
    <mergeCell ref="C4:J5"/>
    <mergeCell ref="C7:J7"/>
    <mergeCell ref="B30:D30"/>
    <mergeCell ref="E30:G30"/>
    <mergeCell ref="B31:D31"/>
    <mergeCell ref="E31:G31"/>
    <mergeCell ref="B32:D32"/>
    <mergeCell ref="E32:G32"/>
    <mergeCell ref="B33:D33"/>
    <mergeCell ref="E33:G33"/>
    <mergeCell ref="B27:D27"/>
    <mergeCell ref="E27:G27"/>
    <mergeCell ref="E28:G28"/>
    <mergeCell ref="B25:D25"/>
    <mergeCell ref="E25:G25"/>
    <mergeCell ref="B26:D26"/>
    <mergeCell ref="E26:G26"/>
    <mergeCell ref="B28:D28"/>
    <mergeCell ref="B12:D12"/>
    <mergeCell ref="E12:G12"/>
    <mergeCell ref="B13:D13"/>
    <mergeCell ref="E13:G13"/>
    <mergeCell ref="E14:G14"/>
    <mergeCell ref="B14:D14"/>
  </mergeCells>
  <pageMargins left="0.39370078740157483" right="0.39370078740157483" top="0.74803149606299213" bottom="0.74803149606299213" header="0.31496062992125984" footer="0.31496062992125984"/>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2:AB217"/>
  <sheetViews>
    <sheetView workbookViewId="0">
      <selection activeCell="M110" sqref="M110"/>
    </sheetView>
  </sheetViews>
  <sheetFormatPr defaultColWidth="8.85546875" defaultRowHeight="12" x14ac:dyDescent="0.2"/>
  <cols>
    <col min="1" max="1" width="4.7109375" style="6" customWidth="1"/>
    <col min="2" max="2" width="18.140625" style="6" customWidth="1"/>
    <col min="3" max="3" width="7.5703125" style="6" customWidth="1"/>
    <col min="4" max="4" width="25.28515625" style="6" customWidth="1"/>
    <col min="5" max="5" width="7.85546875" style="6" customWidth="1"/>
    <col min="6" max="6" width="7" style="6" customWidth="1"/>
    <col min="7" max="7" width="10.28515625" style="6" customWidth="1"/>
    <col min="8" max="8" width="7.85546875" style="6" customWidth="1"/>
    <col min="9" max="9" width="9.7109375" style="6" customWidth="1"/>
    <col min="10" max="10" width="11.28515625" style="6" customWidth="1"/>
    <col min="11" max="11" width="9.7109375" style="6" customWidth="1"/>
    <col min="12" max="12" width="10.140625" style="6" customWidth="1"/>
    <col min="13" max="16384" width="8.85546875" style="6"/>
  </cols>
  <sheetData>
    <row r="2" spans="1:28" x14ac:dyDescent="0.2">
      <c r="D2" s="6" t="s">
        <v>0</v>
      </c>
    </row>
    <row r="3" spans="1:28" ht="13.15" customHeight="1" x14ac:dyDescent="0.2">
      <c r="C3" s="1" t="s">
        <v>496</v>
      </c>
      <c r="D3" s="1"/>
      <c r="E3" s="1"/>
      <c r="F3" s="1"/>
      <c r="G3" s="1"/>
      <c r="H3" s="1"/>
      <c r="I3" s="1"/>
      <c r="J3" s="1"/>
      <c r="K3" s="164"/>
      <c r="L3" s="164"/>
      <c r="M3" s="164"/>
      <c r="N3" s="164"/>
      <c r="O3" s="164"/>
      <c r="P3" s="164"/>
      <c r="Q3" s="164"/>
      <c r="R3" s="164"/>
      <c r="S3" s="164"/>
      <c r="T3" s="164"/>
      <c r="U3" s="164"/>
      <c r="V3" s="164"/>
      <c r="W3" s="164"/>
      <c r="X3" s="164"/>
      <c r="Y3" s="164"/>
      <c r="Z3" s="164"/>
      <c r="AA3" s="164"/>
      <c r="AB3" s="164"/>
    </row>
    <row r="4" spans="1:28" ht="13.15" customHeight="1" x14ac:dyDescent="0.2">
      <c r="C4" s="462" t="s">
        <v>504</v>
      </c>
      <c r="D4" s="462"/>
      <c r="E4" s="462"/>
      <c r="F4" s="462"/>
      <c r="G4" s="462"/>
      <c r="H4" s="462"/>
      <c r="I4" s="462"/>
      <c r="J4" s="462"/>
      <c r="K4" s="164"/>
      <c r="L4" s="164"/>
      <c r="M4" s="164"/>
      <c r="N4" s="164"/>
      <c r="O4" s="164"/>
      <c r="P4" s="164"/>
      <c r="Q4" s="164"/>
      <c r="R4" s="164"/>
      <c r="S4" s="164"/>
      <c r="T4" s="164"/>
      <c r="U4" s="164"/>
      <c r="V4" s="164"/>
      <c r="W4" s="164"/>
      <c r="X4" s="164"/>
      <c r="Y4" s="164"/>
      <c r="Z4" s="164"/>
      <c r="AA4" s="164"/>
      <c r="AB4" s="164"/>
    </row>
    <row r="5" spans="1:28" ht="13.15" customHeight="1" x14ac:dyDescent="0.2">
      <c r="C5" s="462"/>
      <c r="D5" s="462"/>
      <c r="E5" s="462"/>
      <c r="F5" s="462"/>
      <c r="G5" s="462"/>
      <c r="H5" s="462"/>
      <c r="I5" s="462"/>
      <c r="J5" s="462"/>
      <c r="K5" s="164"/>
      <c r="L5" s="164"/>
      <c r="M5" s="164"/>
      <c r="N5" s="164"/>
      <c r="O5" s="164"/>
      <c r="P5" s="164"/>
      <c r="Q5" s="164"/>
      <c r="R5" s="164"/>
      <c r="S5" s="164"/>
      <c r="T5" s="164"/>
      <c r="U5" s="164"/>
      <c r="V5" s="164"/>
      <c r="W5" s="164"/>
      <c r="X5" s="164"/>
      <c r="Y5" s="164"/>
      <c r="Z5" s="164"/>
      <c r="AA5" s="164"/>
      <c r="AB5" s="164"/>
    </row>
    <row r="6" spans="1:28" ht="13.15" customHeight="1" x14ac:dyDescent="0.2">
      <c r="C6" s="463" t="s">
        <v>118</v>
      </c>
      <c r="D6" s="463"/>
      <c r="E6" s="463"/>
      <c r="F6" s="463"/>
      <c r="G6" s="463"/>
      <c r="H6" s="463"/>
      <c r="I6" s="463"/>
      <c r="J6" s="463"/>
      <c r="K6" s="164"/>
      <c r="L6" s="164"/>
      <c r="M6" s="164"/>
      <c r="N6" s="164"/>
      <c r="O6" s="164"/>
      <c r="P6" s="164"/>
      <c r="Q6" s="164"/>
      <c r="R6" s="164"/>
      <c r="S6" s="164"/>
      <c r="T6" s="164"/>
      <c r="U6" s="164"/>
      <c r="V6" s="164"/>
      <c r="W6" s="164"/>
      <c r="X6" s="164"/>
      <c r="Y6" s="164"/>
      <c r="Z6" s="164"/>
      <c r="AA6" s="164"/>
      <c r="AB6" s="164"/>
    </row>
    <row r="7" spans="1:28" ht="13.15" customHeight="1" x14ac:dyDescent="0.2">
      <c r="C7" s="165"/>
      <c r="D7" s="165"/>
      <c r="E7" s="165"/>
      <c r="F7" s="165"/>
      <c r="G7" s="165"/>
      <c r="H7" s="165"/>
      <c r="I7" s="165"/>
      <c r="J7" s="165"/>
      <c r="K7" s="164"/>
      <c r="L7" s="164"/>
      <c r="M7" s="164"/>
      <c r="N7" s="164"/>
      <c r="O7" s="164"/>
      <c r="P7" s="164"/>
      <c r="Q7" s="164"/>
      <c r="R7" s="164"/>
      <c r="S7" s="164"/>
      <c r="T7" s="164"/>
      <c r="U7" s="164"/>
      <c r="V7" s="164"/>
      <c r="W7" s="164"/>
      <c r="X7" s="164"/>
      <c r="Y7" s="164"/>
      <c r="Z7" s="164"/>
      <c r="AA7" s="164"/>
      <c r="AB7" s="164"/>
    </row>
    <row r="8" spans="1:28" s="8" customFormat="1" hidden="1" x14ac:dyDescent="0.2">
      <c r="B8" s="8" t="s">
        <v>1</v>
      </c>
    </row>
    <row r="9" spans="1:28" s="8" customFormat="1" hidden="1" x14ac:dyDescent="0.2"/>
    <row r="10" spans="1:28" hidden="1" x14ac:dyDescent="0.2">
      <c r="A10" s="6" t="s">
        <v>99</v>
      </c>
    </row>
    <row r="11" spans="1:28" hidden="1" x14ac:dyDescent="0.2">
      <c r="A11" s="6" t="s">
        <v>56</v>
      </c>
      <c r="D11" s="6" t="s">
        <v>102</v>
      </c>
    </row>
    <row r="12" spans="1:28" hidden="1" x14ac:dyDescent="0.2"/>
    <row r="13" spans="1:28" hidden="1" x14ac:dyDescent="0.2">
      <c r="C13" s="6" t="s">
        <v>2</v>
      </c>
    </row>
    <row r="14" spans="1:28" ht="31.9" hidden="1" customHeight="1" x14ac:dyDescent="0.2">
      <c r="A14" s="464" t="s">
        <v>3</v>
      </c>
      <c r="B14" s="435" t="s">
        <v>4</v>
      </c>
      <c r="C14" s="435" t="s">
        <v>5</v>
      </c>
      <c r="D14" s="443" t="s">
        <v>6</v>
      </c>
      <c r="E14" s="443"/>
      <c r="F14" s="443"/>
      <c r="G14" s="443"/>
      <c r="H14" s="435" t="s">
        <v>12</v>
      </c>
      <c r="I14" s="435" t="s">
        <v>98</v>
      </c>
      <c r="J14" s="435" t="s">
        <v>62</v>
      </c>
    </row>
    <row r="15" spans="1:28" ht="19.149999999999999" hidden="1" customHeight="1" x14ac:dyDescent="0.2">
      <c r="A15" s="465"/>
      <c r="B15" s="435"/>
      <c r="C15" s="435"/>
      <c r="D15" s="461" t="s">
        <v>7</v>
      </c>
      <c r="E15" s="461" t="s">
        <v>8</v>
      </c>
      <c r="F15" s="461"/>
      <c r="G15" s="461"/>
      <c r="H15" s="435"/>
      <c r="I15" s="435"/>
      <c r="J15" s="435"/>
    </row>
    <row r="16" spans="1:28" ht="67.150000000000006" hidden="1" customHeight="1" x14ac:dyDescent="0.2">
      <c r="A16" s="466"/>
      <c r="B16" s="435"/>
      <c r="C16" s="435"/>
      <c r="D16" s="461"/>
      <c r="E16" s="9" t="s">
        <v>9</v>
      </c>
      <c r="F16" s="9" t="s">
        <v>10</v>
      </c>
      <c r="G16" s="9" t="s">
        <v>11</v>
      </c>
      <c r="H16" s="435"/>
      <c r="I16" s="435"/>
      <c r="J16" s="435"/>
    </row>
    <row r="17" spans="1:13" s="11" customFormat="1" ht="10.9" hidden="1" customHeight="1" x14ac:dyDescent="0.2">
      <c r="A17" s="147">
        <v>1</v>
      </c>
      <c r="B17" s="147">
        <v>2</v>
      </c>
      <c r="C17" s="147">
        <v>3</v>
      </c>
      <c r="D17" s="147">
        <v>4</v>
      </c>
      <c r="E17" s="147">
        <v>5</v>
      </c>
      <c r="F17" s="147">
        <v>6</v>
      </c>
      <c r="G17" s="147">
        <v>7</v>
      </c>
      <c r="H17" s="147">
        <v>8</v>
      </c>
      <c r="I17" s="147">
        <v>9</v>
      </c>
      <c r="J17" s="147">
        <v>10</v>
      </c>
    </row>
    <row r="18" spans="1:13" ht="13.9" hidden="1" customHeight="1" x14ac:dyDescent="0.2">
      <c r="A18" s="12"/>
      <c r="B18" s="13"/>
      <c r="C18" s="147"/>
      <c r="D18" s="14"/>
      <c r="E18" s="14"/>
      <c r="F18" s="14"/>
      <c r="G18" s="14"/>
      <c r="H18" s="14"/>
      <c r="I18" s="14"/>
      <c r="J18" s="14">
        <f>(C18*D18*(1+H18/100)+I18*C18)*12</f>
        <v>0</v>
      </c>
    </row>
    <row r="19" spans="1:13" ht="13.9" hidden="1" customHeight="1" x14ac:dyDescent="0.2">
      <c r="A19" s="12"/>
      <c r="B19" s="13"/>
      <c r="C19" s="147"/>
      <c r="D19" s="14"/>
      <c r="E19" s="14"/>
      <c r="F19" s="14"/>
      <c r="G19" s="14"/>
      <c r="H19" s="14"/>
      <c r="I19" s="14"/>
      <c r="J19" s="14">
        <f t="shared" ref="J19:J27" si="0">(C19*D19*(1+H19/100)+I19*C19)*12</f>
        <v>0</v>
      </c>
      <c r="K19" s="6" t="s">
        <v>35</v>
      </c>
    </row>
    <row r="20" spans="1:13" ht="13.9" hidden="1" customHeight="1" x14ac:dyDescent="0.2">
      <c r="A20" s="12"/>
      <c r="B20" s="13"/>
      <c r="C20" s="147"/>
      <c r="D20" s="14"/>
      <c r="E20" s="14"/>
      <c r="F20" s="14"/>
      <c r="G20" s="14"/>
      <c r="H20" s="14"/>
      <c r="I20" s="14"/>
      <c r="J20" s="14">
        <f t="shared" si="0"/>
        <v>0</v>
      </c>
    </row>
    <row r="21" spans="1:13" ht="13.9" hidden="1" customHeight="1" x14ac:dyDescent="0.2">
      <c r="A21" s="12"/>
      <c r="B21" s="13"/>
      <c r="C21" s="147"/>
      <c r="D21" s="14"/>
      <c r="E21" s="14"/>
      <c r="F21" s="14"/>
      <c r="G21" s="14"/>
      <c r="H21" s="14"/>
      <c r="I21" s="14"/>
      <c r="J21" s="14">
        <f t="shared" si="0"/>
        <v>0</v>
      </c>
    </row>
    <row r="22" spans="1:13" ht="13.9" hidden="1" customHeight="1" x14ac:dyDescent="0.2">
      <c r="A22" s="12"/>
      <c r="B22" s="13"/>
      <c r="C22" s="147"/>
      <c r="D22" s="14"/>
      <c r="E22" s="14"/>
      <c r="F22" s="14"/>
      <c r="G22" s="14"/>
      <c r="H22" s="14"/>
      <c r="I22" s="14"/>
      <c r="J22" s="14">
        <f t="shared" si="0"/>
        <v>0</v>
      </c>
    </row>
    <row r="23" spans="1:13" ht="13.9" hidden="1" customHeight="1" x14ac:dyDescent="0.2">
      <c r="A23" s="12"/>
      <c r="B23" s="13"/>
      <c r="C23" s="147"/>
      <c r="D23" s="14"/>
      <c r="E23" s="14"/>
      <c r="F23" s="14"/>
      <c r="G23" s="14"/>
      <c r="H23" s="14"/>
      <c r="I23" s="14"/>
      <c r="J23" s="14">
        <f t="shared" si="0"/>
        <v>0</v>
      </c>
    </row>
    <row r="24" spans="1:13" ht="13.9" hidden="1" customHeight="1" x14ac:dyDescent="0.2">
      <c r="A24" s="12"/>
      <c r="B24" s="13"/>
      <c r="C24" s="147"/>
      <c r="D24" s="14"/>
      <c r="E24" s="14"/>
      <c r="F24" s="14"/>
      <c r="G24" s="14"/>
      <c r="H24" s="14"/>
      <c r="I24" s="14"/>
      <c r="J24" s="14">
        <f t="shared" si="0"/>
        <v>0</v>
      </c>
    </row>
    <row r="25" spans="1:13" hidden="1" x14ac:dyDescent="0.2">
      <c r="A25" s="12"/>
      <c r="B25" s="13"/>
      <c r="C25" s="147"/>
      <c r="D25" s="14"/>
      <c r="E25" s="14"/>
      <c r="F25" s="14"/>
      <c r="G25" s="14"/>
      <c r="H25" s="14"/>
      <c r="I25" s="14"/>
      <c r="J25" s="14">
        <f t="shared" si="0"/>
        <v>0</v>
      </c>
    </row>
    <row r="26" spans="1:13" hidden="1" x14ac:dyDescent="0.2">
      <c r="A26" s="12"/>
      <c r="B26" s="13"/>
      <c r="C26" s="147"/>
      <c r="D26" s="14"/>
      <c r="E26" s="14"/>
      <c r="F26" s="14"/>
      <c r="G26" s="14"/>
      <c r="H26" s="14"/>
      <c r="I26" s="14"/>
      <c r="J26" s="14">
        <f t="shared" si="0"/>
        <v>0</v>
      </c>
    </row>
    <row r="27" spans="1:13" hidden="1" x14ac:dyDescent="0.2">
      <c r="A27" s="12"/>
      <c r="B27" s="13"/>
      <c r="C27" s="147"/>
      <c r="D27" s="14"/>
      <c r="E27" s="14"/>
      <c r="F27" s="14"/>
      <c r="G27" s="14"/>
      <c r="H27" s="14"/>
      <c r="I27" s="14"/>
      <c r="J27" s="14">
        <f t="shared" si="0"/>
        <v>0</v>
      </c>
    </row>
    <row r="28" spans="1:13" ht="15.6" hidden="1" customHeight="1" x14ac:dyDescent="0.2">
      <c r="A28" s="457" t="s">
        <v>13</v>
      </c>
      <c r="B28" s="459"/>
      <c r="C28" s="147">
        <f>SUM(C18:C27)</f>
        <v>0</v>
      </c>
      <c r="D28" s="147"/>
      <c r="E28" s="147" t="s">
        <v>14</v>
      </c>
      <c r="F28" s="147" t="s">
        <v>14</v>
      </c>
      <c r="G28" s="147" t="s">
        <v>14</v>
      </c>
      <c r="H28" s="147" t="s">
        <v>14</v>
      </c>
      <c r="I28" s="147" t="s">
        <v>14</v>
      </c>
      <c r="J28" s="14">
        <f>SUM(J18:J27)</f>
        <v>0</v>
      </c>
      <c r="K28" s="15"/>
      <c r="L28" s="15"/>
      <c r="M28" s="15"/>
    </row>
    <row r="29" spans="1:13" hidden="1" x14ac:dyDescent="0.2"/>
    <row r="30" spans="1:13" hidden="1" x14ac:dyDescent="0.2">
      <c r="C30" s="6" t="s">
        <v>15</v>
      </c>
    </row>
    <row r="31" spans="1:13" hidden="1" x14ac:dyDescent="0.2"/>
    <row r="32" spans="1:13" ht="57" hidden="1" customHeight="1" x14ac:dyDescent="0.2">
      <c r="A32" s="16" t="s">
        <v>3</v>
      </c>
      <c r="B32" s="435" t="s">
        <v>16</v>
      </c>
      <c r="C32" s="435"/>
      <c r="D32" s="435"/>
      <c r="E32" s="435" t="s">
        <v>17</v>
      </c>
      <c r="F32" s="435"/>
      <c r="G32" s="435"/>
      <c r="H32" s="9" t="s">
        <v>18</v>
      </c>
      <c r="I32" s="9" t="s">
        <v>19</v>
      </c>
      <c r="J32" s="9" t="s">
        <v>20</v>
      </c>
    </row>
    <row r="33" spans="1:10" ht="15" hidden="1" customHeight="1" x14ac:dyDescent="0.2">
      <c r="A33" s="147">
        <v>1</v>
      </c>
      <c r="B33" s="435">
        <v>2</v>
      </c>
      <c r="C33" s="435"/>
      <c r="D33" s="435"/>
      <c r="E33" s="435">
        <v>3</v>
      </c>
      <c r="F33" s="435"/>
      <c r="G33" s="435"/>
      <c r="H33" s="147">
        <v>4</v>
      </c>
      <c r="I33" s="147">
        <v>5</v>
      </c>
      <c r="J33" s="147">
        <v>6</v>
      </c>
    </row>
    <row r="34" spans="1:10" hidden="1" x14ac:dyDescent="0.2">
      <c r="A34" s="12"/>
      <c r="B34" s="435"/>
      <c r="C34" s="435"/>
      <c r="D34" s="435"/>
      <c r="E34" s="435"/>
      <c r="F34" s="435"/>
      <c r="G34" s="435"/>
      <c r="H34" s="12"/>
      <c r="I34" s="12"/>
      <c r="J34" s="17">
        <f>E34*H34*I34</f>
        <v>0</v>
      </c>
    </row>
    <row r="35" spans="1:10" hidden="1" x14ac:dyDescent="0.2">
      <c r="A35" s="12"/>
      <c r="B35" s="435"/>
      <c r="C35" s="435"/>
      <c r="D35" s="435"/>
      <c r="E35" s="435"/>
      <c r="F35" s="435"/>
      <c r="G35" s="435"/>
      <c r="H35" s="12"/>
      <c r="I35" s="12"/>
      <c r="J35" s="17">
        <f t="shared" ref="J35:J41" si="1">E35*H35*I35</f>
        <v>0</v>
      </c>
    </row>
    <row r="36" spans="1:10" hidden="1" x14ac:dyDescent="0.2">
      <c r="A36" s="12"/>
      <c r="B36" s="435"/>
      <c r="C36" s="435"/>
      <c r="D36" s="435"/>
      <c r="E36" s="435"/>
      <c r="F36" s="435"/>
      <c r="G36" s="435"/>
      <c r="H36" s="12"/>
      <c r="I36" s="12"/>
      <c r="J36" s="17">
        <f t="shared" si="1"/>
        <v>0</v>
      </c>
    </row>
    <row r="37" spans="1:10" hidden="1" x14ac:dyDescent="0.2">
      <c r="A37" s="12"/>
      <c r="B37" s="435"/>
      <c r="C37" s="435"/>
      <c r="D37" s="435"/>
      <c r="E37" s="435"/>
      <c r="F37" s="435"/>
      <c r="G37" s="435"/>
      <c r="H37" s="12"/>
      <c r="I37" s="12"/>
      <c r="J37" s="17">
        <f t="shared" si="1"/>
        <v>0</v>
      </c>
    </row>
    <row r="38" spans="1:10" hidden="1" x14ac:dyDescent="0.2">
      <c r="A38" s="12"/>
      <c r="B38" s="435"/>
      <c r="C38" s="435"/>
      <c r="D38" s="435"/>
      <c r="E38" s="435"/>
      <c r="F38" s="435"/>
      <c r="G38" s="435"/>
      <c r="H38" s="12"/>
      <c r="I38" s="12"/>
      <c r="J38" s="17">
        <f t="shared" si="1"/>
        <v>0</v>
      </c>
    </row>
    <row r="39" spans="1:10" hidden="1" x14ac:dyDescent="0.2">
      <c r="A39" s="12"/>
      <c r="B39" s="435"/>
      <c r="C39" s="435"/>
      <c r="D39" s="435"/>
      <c r="E39" s="435"/>
      <c r="F39" s="435"/>
      <c r="G39" s="435"/>
      <c r="H39" s="12"/>
      <c r="I39" s="12"/>
      <c r="J39" s="17">
        <f t="shared" si="1"/>
        <v>0</v>
      </c>
    </row>
    <row r="40" spans="1:10" hidden="1" x14ac:dyDescent="0.2">
      <c r="A40" s="12"/>
      <c r="B40" s="435"/>
      <c r="C40" s="435"/>
      <c r="D40" s="435"/>
      <c r="E40" s="435"/>
      <c r="F40" s="435"/>
      <c r="G40" s="435"/>
      <c r="H40" s="12"/>
      <c r="I40" s="12"/>
      <c r="J40" s="17">
        <f t="shared" si="1"/>
        <v>0</v>
      </c>
    </row>
    <row r="41" spans="1:10" hidden="1" x14ac:dyDescent="0.2">
      <c r="A41" s="12"/>
      <c r="B41" s="435"/>
      <c r="C41" s="435"/>
      <c r="D41" s="435"/>
      <c r="E41" s="435"/>
      <c r="F41" s="435"/>
      <c r="G41" s="435"/>
      <c r="H41" s="12"/>
      <c r="I41" s="12"/>
      <c r="J41" s="17">
        <f t="shared" si="1"/>
        <v>0</v>
      </c>
    </row>
    <row r="42" spans="1:10" hidden="1" x14ac:dyDescent="0.2">
      <c r="A42" s="457" t="s">
        <v>13</v>
      </c>
      <c r="B42" s="458"/>
      <c r="C42" s="458"/>
      <c r="D42" s="459"/>
      <c r="E42" s="435" t="s">
        <v>14</v>
      </c>
      <c r="F42" s="435"/>
      <c r="G42" s="435"/>
      <c r="H42" s="147" t="s">
        <v>14</v>
      </c>
      <c r="I42" s="147" t="s">
        <v>14</v>
      </c>
      <c r="J42" s="12"/>
    </row>
    <row r="43" spans="1:10" hidden="1" x14ac:dyDescent="0.2"/>
    <row r="44" spans="1:10" hidden="1" x14ac:dyDescent="0.2">
      <c r="C44" s="6" t="s">
        <v>21</v>
      </c>
    </row>
    <row r="45" spans="1:10" hidden="1" x14ac:dyDescent="0.2"/>
    <row r="46" spans="1:10" ht="84" hidden="1" x14ac:dyDescent="0.2">
      <c r="A46" s="16" t="s">
        <v>3</v>
      </c>
      <c r="B46" s="435" t="s">
        <v>16</v>
      </c>
      <c r="C46" s="435"/>
      <c r="D46" s="435"/>
      <c r="E46" s="435" t="s">
        <v>22</v>
      </c>
      <c r="F46" s="435"/>
      <c r="G46" s="435"/>
      <c r="H46" s="9" t="s">
        <v>23</v>
      </c>
      <c r="I46" s="9" t="s">
        <v>24</v>
      </c>
      <c r="J46" s="9" t="s">
        <v>20</v>
      </c>
    </row>
    <row r="47" spans="1:10" hidden="1" x14ac:dyDescent="0.2">
      <c r="A47" s="147">
        <v>1</v>
      </c>
      <c r="B47" s="435">
        <v>2</v>
      </c>
      <c r="C47" s="435"/>
      <c r="D47" s="435"/>
      <c r="E47" s="435">
        <v>3</v>
      </c>
      <c r="F47" s="435"/>
      <c r="G47" s="435"/>
      <c r="H47" s="147">
        <v>4</v>
      </c>
      <c r="I47" s="147">
        <v>5</v>
      </c>
      <c r="J47" s="147">
        <v>6</v>
      </c>
    </row>
    <row r="48" spans="1:10" hidden="1" x14ac:dyDescent="0.2">
      <c r="A48" s="12"/>
      <c r="B48" s="435"/>
      <c r="C48" s="435"/>
      <c r="D48" s="435"/>
      <c r="E48" s="435"/>
      <c r="F48" s="435"/>
      <c r="G48" s="435"/>
      <c r="H48" s="12"/>
      <c r="I48" s="12"/>
      <c r="J48" s="17">
        <f>E48*H48*I48</f>
        <v>0</v>
      </c>
    </row>
    <row r="49" spans="1:10" hidden="1" x14ac:dyDescent="0.2">
      <c r="A49" s="12"/>
      <c r="B49" s="435"/>
      <c r="C49" s="435"/>
      <c r="D49" s="435"/>
      <c r="E49" s="435"/>
      <c r="F49" s="435"/>
      <c r="G49" s="435"/>
      <c r="H49" s="12"/>
      <c r="I49" s="12"/>
      <c r="J49" s="17">
        <f t="shared" ref="J49:J55" si="2">E49*H49*I49</f>
        <v>0</v>
      </c>
    </row>
    <row r="50" spans="1:10" hidden="1" x14ac:dyDescent="0.2">
      <c r="A50" s="12"/>
      <c r="B50" s="435"/>
      <c r="C50" s="435"/>
      <c r="D50" s="435"/>
      <c r="E50" s="435"/>
      <c r="F50" s="435"/>
      <c r="G50" s="435"/>
      <c r="H50" s="12"/>
      <c r="I50" s="12"/>
      <c r="J50" s="17">
        <f t="shared" si="2"/>
        <v>0</v>
      </c>
    </row>
    <row r="51" spans="1:10" hidden="1" x14ac:dyDescent="0.2">
      <c r="A51" s="12"/>
      <c r="B51" s="435"/>
      <c r="C51" s="435"/>
      <c r="D51" s="435"/>
      <c r="E51" s="435"/>
      <c r="F51" s="435"/>
      <c r="G51" s="435"/>
      <c r="H51" s="12"/>
      <c r="I51" s="12"/>
      <c r="J51" s="17">
        <f t="shared" si="2"/>
        <v>0</v>
      </c>
    </row>
    <row r="52" spans="1:10" hidden="1" x14ac:dyDescent="0.2">
      <c r="A52" s="12"/>
      <c r="B52" s="435"/>
      <c r="C52" s="435"/>
      <c r="D52" s="435"/>
      <c r="E52" s="435"/>
      <c r="F52" s="435"/>
      <c r="G52" s="435"/>
      <c r="H52" s="12"/>
      <c r="I52" s="12"/>
      <c r="J52" s="17">
        <f t="shared" si="2"/>
        <v>0</v>
      </c>
    </row>
    <row r="53" spans="1:10" hidden="1" x14ac:dyDescent="0.2">
      <c r="A53" s="12"/>
      <c r="B53" s="435"/>
      <c r="C53" s="435"/>
      <c r="D53" s="435"/>
      <c r="E53" s="435"/>
      <c r="F53" s="435"/>
      <c r="G53" s="435"/>
      <c r="H53" s="12"/>
      <c r="I53" s="12"/>
      <c r="J53" s="17">
        <f t="shared" si="2"/>
        <v>0</v>
      </c>
    </row>
    <row r="54" spans="1:10" hidden="1" x14ac:dyDescent="0.2">
      <c r="A54" s="12"/>
      <c r="B54" s="435"/>
      <c r="C54" s="435"/>
      <c r="D54" s="435"/>
      <c r="E54" s="435"/>
      <c r="F54" s="435"/>
      <c r="G54" s="435"/>
      <c r="H54" s="12"/>
      <c r="I54" s="12"/>
      <c r="J54" s="17">
        <f t="shared" si="2"/>
        <v>0</v>
      </c>
    </row>
    <row r="55" spans="1:10" hidden="1" x14ac:dyDescent="0.2">
      <c r="A55" s="12"/>
      <c r="B55" s="435"/>
      <c r="C55" s="435"/>
      <c r="D55" s="435"/>
      <c r="E55" s="435"/>
      <c r="F55" s="435"/>
      <c r="G55" s="435"/>
      <c r="H55" s="12"/>
      <c r="I55" s="12"/>
      <c r="J55" s="17">
        <f t="shared" si="2"/>
        <v>0</v>
      </c>
    </row>
    <row r="56" spans="1:10" hidden="1" x14ac:dyDescent="0.2">
      <c r="A56" s="457" t="s">
        <v>13</v>
      </c>
      <c r="B56" s="458"/>
      <c r="C56" s="458"/>
      <c r="D56" s="459"/>
      <c r="E56" s="435" t="s">
        <v>14</v>
      </c>
      <c r="F56" s="435"/>
      <c r="G56" s="435"/>
      <c r="H56" s="147" t="s">
        <v>14</v>
      </c>
      <c r="I56" s="147" t="s">
        <v>14</v>
      </c>
      <c r="J56" s="12"/>
    </row>
    <row r="57" spans="1:10" hidden="1" x14ac:dyDescent="0.2"/>
    <row r="58" spans="1:10" hidden="1" x14ac:dyDescent="0.2">
      <c r="C58" s="6" t="s">
        <v>25</v>
      </c>
    </row>
    <row r="59" spans="1:10" hidden="1" x14ac:dyDescent="0.2">
      <c r="C59" s="6" t="s">
        <v>26</v>
      </c>
    </row>
    <row r="60" spans="1:10" hidden="1" x14ac:dyDescent="0.2">
      <c r="C60" s="6" t="s">
        <v>27</v>
      </c>
    </row>
    <row r="61" spans="1:10" hidden="1" x14ac:dyDescent="0.2"/>
    <row r="62" spans="1:10" ht="78.599999999999994" hidden="1" customHeight="1" x14ac:dyDescent="0.2">
      <c r="A62" s="9" t="s">
        <v>3</v>
      </c>
      <c r="B62" s="435" t="s">
        <v>28</v>
      </c>
      <c r="C62" s="435"/>
      <c r="D62" s="435"/>
      <c r="E62" s="435"/>
      <c r="F62" s="435"/>
      <c r="G62" s="435"/>
      <c r="H62" s="435"/>
      <c r="I62" s="9" t="s">
        <v>29</v>
      </c>
      <c r="J62" s="9" t="s">
        <v>30</v>
      </c>
    </row>
    <row r="63" spans="1:10" hidden="1" x14ac:dyDescent="0.2">
      <c r="A63" s="147">
        <v>1</v>
      </c>
      <c r="B63" s="460">
        <v>2</v>
      </c>
      <c r="C63" s="460"/>
      <c r="D63" s="460"/>
      <c r="E63" s="460"/>
      <c r="F63" s="460"/>
      <c r="G63" s="460"/>
      <c r="H63" s="460"/>
      <c r="I63" s="147">
        <v>3</v>
      </c>
      <c r="J63" s="147">
        <v>4</v>
      </c>
    </row>
    <row r="64" spans="1:10" hidden="1" x14ac:dyDescent="0.2">
      <c r="A64" s="147">
        <v>1</v>
      </c>
      <c r="B64" s="454" t="s">
        <v>31</v>
      </c>
      <c r="C64" s="454"/>
      <c r="D64" s="454"/>
      <c r="E64" s="454"/>
      <c r="F64" s="454"/>
      <c r="G64" s="454"/>
      <c r="H64" s="454"/>
      <c r="I64" s="147" t="s">
        <v>14</v>
      </c>
      <c r="J64" s="12"/>
    </row>
    <row r="65" spans="1:13" ht="25.9" hidden="1" customHeight="1" x14ac:dyDescent="0.2">
      <c r="A65" s="147" t="s">
        <v>32</v>
      </c>
      <c r="B65" s="455" t="s">
        <v>36</v>
      </c>
      <c r="C65" s="455"/>
      <c r="D65" s="455"/>
      <c r="E65" s="455"/>
      <c r="F65" s="455"/>
      <c r="G65" s="455"/>
      <c r="H65" s="455"/>
      <c r="I65" s="147"/>
      <c r="J65" s="14">
        <f>K28*22%</f>
        <v>0</v>
      </c>
    </row>
    <row r="66" spans="1:13" hidden="1" x14ac:dyDescent="0.2">
      <c r="A66" s="147" t="s">
        <v>33</v>
      </c>
      <c r="B66" s="454" t="s">
        <v>42</v>
      </c>
      <c r="C66" s="454"/>
      <c r="D66" s="454"/>
      <c r="E66" s="454"/>
      <c r="F66" s="454"/>
      <c r="G66" s="454"/>
      <c r="H66" s="454"/>
      <c r="I66" s="147"/>
      <c r="J66" s="14"/>
    </row>
    <row r="67" spans="1:13" ht="24" hidden="1" customHeight="1" x14ac:dyDescent="0.2">
      <c r="A67" s="147" t="s">
        <v>34</v>
      </c>
      <c r="B67" s="455" t="s">
        <v>37</v>
      </c>
      <c r="C67" s="455"/>
      <c r="D67" s="455"/>
      <c r="E67" s="455"/>
      <c r="F67" s="455"/>
      <c r="G67" s="455"/>
      <c r="H67" s="455"/>
      <c r="I67" s="147"/>
      <c r="J67" s="14"/>
    </row>
    <row r="68" spans="1:13" hidden="1" x14ac:dyDescent="0.2">
      <c r="A68" s="147">
        <v>2</v>
      </c>
      <c r="B68" s="454" t="s">
        <v>38</v>
      </c>
      <c r="C68" s="454"/>
      <c r="D68" s="454"/>
      <c r="E68" s="454"/>
      <c r="F68" s="454"/>
      <c r="G68" s="454"/>
      <c r="H68" s="454"/>
      <c r="I68" s="147" t="s">
        <v>14</v>
      </c>
      <c r="J68" s="14"/>
    </row>
    <row r="69" spans="1:13" ht="34.9" hidden="1" customHeight="1" x14ac:dyDescent="0.2">
      <c r="A69" s="147" t="s">
        <v>39</v>
      </c>
      <c r="B69" s="455" t="s">
        <v>40</v>
      </c>
      <c r="C69" s="455"/>
      <c r="D69" s="455"/>
      <c r="E69" s="455"/>
      <c r="F69" s="455"/>
      <c r="G69" s="455"/>
      <c r="H69" s="455"/>
      <c r="I69" s="147"/>
      <c r="J69" s="14">
        <f>K28*2.9%</f>
        <v>0</v>
      </c>
    </row>
    <row r="70" spans="1:13" hidden="1" x14ac:dyDescent="0.2">
      <c r="A70" s="147" t="s">
        <v>41</v>
      </c>
      <c r="B70" s="454" t="s">
        <v>45</v>
      </c>
      <c r="C70" s="454"/>
      <c r="D70" s="454"/>
      <c r="E70" s="454"/>
      <c r="F70" s="454"/>
      <c r="G70" s="454"/>
      <c r="H70" s="454"/>
      <c r="I70" s="147"/>
      <c r="J70" s="14"/>
    </row>
    <row r="71" spans="1:13" ht="27" hidden="1" customHeight="1" x14ac:dyDescent="0.2">
      <c r="A71" s="18" t="s">
        <v>43</v>
      </c>
      <c r="B71" s="455" t="s">
        <v>44</v>
      </c>
      <c r="C71" s="455"/>
      <c r="D71" s="455"/>
      <c r="E71" s="455"/>
      <c r="F71" s="455"/>
      <c r="G71" s="455"/>
      <c r="H71" s="455"/>
      <c r="I71" s="147"/>
      <c r="J71" s="14">
        <f>K28*0.2%</f>
        <v>0</v>
      </c>
    </row>
    <row r="72" spans="1:13" ht="22.9" hidden="1" customHeight="1" x14ac:dyDescent="0.2">
      <c r="A72" s="147" t="s">
        <v>46</v>
      </c>
      <c r="B72" s="455" t="s">
        <v>47</v>
      </c>
      <c r="C72" s="455"/>
      <c r="D72" s="455"/>
      <c r="E72" s="455"/>
      <c r="F72" s="455"/>
      <c r="G72" s="455"/>
      <c r="H72" s="455"/>
      <c r="I72" s="147"/>
      <c r="J72" s="14"/>
    </row>
    <row r="73" spans="1:13" ht="25.15" hidden="1" customHeight="1" x14ac:dyDescent="0.2">
      <c r="A73" s="147" t="s">
        <v>48</v>
      </c>
      <c r="B73" s="455" t="s">
        <v>49</v>
      </c>
      <c r="C73" s="455"/>
      <c r="D73" s="455"/>
      <c r="E73" s="455"/>
      <c r="F73" s="455"/>
      <c r="G73" s="455"/>
      <c r="H73" s="455"/>
      <c r="I73" s="147"/>
      <c r="J73" s="14"/>
    </row>
    <row r="74" spans="1:13" ht="24.6" hidden="1" customHeight="1" x14ac:dyDescent="0.2">
      <c r="A74" s="147">
        <v>3</v>
      </c>
      <c r="B74" s="455" t="s">
        <v>50</v>
      </c>
      <c r="C74" s="455"/>
      <c r="D74" s="455"/>
      <c r="E74" s="455"/>
      <c r="F74" s="455"/>
      <c r="G74" s="455"/>
      <c r="H74" s="455"/>
      <c r="I74" s="147"/>
      <c r="J74" s="14">
        <f>K28*5.1%</f>
        <v>0</v>
      </c>
    </row>
    <row r="75" spans="1:13" hidden="1" x14ac:dyDescent="0.2">
      <c r="A75" s="147"/>
      <c r="B75" s="456" t="s">
        <v>13</v>
      </c>
      <c r="C75" s="456"/>
      <c r="D75" s="456"/>
      <c r="E75" s="456"/>
      <c r="F75" s="456"/>
      <c r="G75" s="456"/>
      <c r="H75" s="456"/>
      <c r="I75" s="147" t="s">
        <v>14</v>
      </c>
      <c r="J75" s="14">
        <f>SUM(J65:J74)</f>
        <v>0</v>
      </c>
      <c r="K75" s="15"/>
      <c r="M75" s="15"/>
    </row>
    <row r="76" spans="1:13" hidden="1" x14ac:dyDescent="0.2">
      <c r="B76" s="453"/>
      <c r="C76" s="453"/>
      <c r="D76" s="453"/>
      <c r="E76" s="453"/>
      <c r="F76" s="453"/>
      <c r="G76" s="453"/>
      <c r="H76" s="453"/>
    </row>
    <row r="77" spans="1:13" s="8" customFormat="1" hidden="1" x14ac:dyDescent="0.2">
      <c r="B77" s="8" t="s">
        <v>89</v>
      </c>
    </row>
    <row r="78" spans="1:13" hidden="1" x14ac:dyDescent="0.2"/>
    <row r="79" spans="1:13" hidden="1" x14ac:dyDescent="0.2">
      <c r="A79" s="6" t="s">
        <v>57</v>
      </c>
    </row>
    <row r="80" spans="1:13" hidden="1" x14ac:dyDescent="0.2">
      <c r="A80" s="6" t="s">
        <v>58</v>
      </c>
    </row>
    <row r="81" spans="1:10" hidden="1" x14ac:dyDescent="0.2"/>
    <row r="82" spans="1:10" ht="37.9" hidden="1" customHeight="1" x14ac:dyDescent="0.2">
      <c r="A82" s="13" t="s">
        <v>3</v>
      </c>
      <c r="B82" s="435" t="s">
        <v>51</v>
      </c>
      <c r="C82" s="435"/>
      <c r="D82" s="435"/>
      <c r="E82" s="435" t="s">
        <v>52</v>
      </c>
      <c r="F82" s="435"/>
      <c r="G82" s="443" t="s">
        <v>53</v>
      </c>
      <c r="H82" s="443"/>
      <c r="I82" s="443" t="s">
        <v>54</v>
      </c>
      <c r="J82" s="443"/>
    </row>
    <row r="83" spans="1:10" hidden="1" x14ac:dyDescent="0.2">
      <c r="A83" s="12">
        <v>1</v>
      </c>
      <c r="B83" s="435">
        <v>2</v>
      </c>
      <c r="C83" s="435"/>
      <c r="D83" s="435"/>
      <c r="E83" s="435">
        <v>3</v>
      </c>
      <c r="F83" s="435"/>
      <c r="G83" s="443">
        <v>4</v>
      </c>
      <c r="H83" s="443"/>
      <c r="I83" s="443">
        <v>5</v>
      </c>
      <c r="J83" s="443"/>
    </row>
    <row r="84" spans="1:10" hidden="1" x14ac:dyDescent="0.2">
      <c r="A84" s="12"/>
      <c r="B84" s="448"/>
      <c r="C84" s="448"/>
      <c r="D84" s="448"/>
      <c r="E84" s="435"/>
      <c r="F84" s="435"/>
      <c r="G84" s="443"/>
      <c r="H84" s="443"/>
      <c r="I84" s="447">
        <f>E84*G84</f>
        <v>0</v>
      </c>
      <c r="J84" s="447"/>
    </row>
    <row r="85" spans="1:10" hidden="1" x14ac:dyDescent="0.2">
      <c r="A85" s="12"/>
      <c r="B85" s="448"/>
      <c r="C85" s="448"/>
      <c r="D85" s="448"/>
      <c r="E85" s="435"/>
      <c r="F85" s="435"/>
      <c r="G85" s="443"/>
      <c r="H85" s="443"/>
      <c r="I85" s="447">
        <f t="shared" ref="I85:I89" si="3">E85*G85</f>
        <v>0</v>
      </c>
      <c r="J85" s="447"/>
    </row>
    <row r="86" spans="1:10" hidden="1" x14ac:dyDescent="0.2">
      <c r="A86" s="12"/>
      <c r="B86" s="448"/>
      <c r="C86" s="448"/>
      <c r="D86" s="448"/>
      <c r="E86" s="435"/>
      <c r="F86" s="435"/>
      <c r="G86" s="443"/>
      <c r="H86" s="443"/>
      <c r="I86" s="447">
        <f t="shared" si="3"/>
        <v>0</v>
      </c>
      <c r="J86" s="447"/>
    </row>
    <row r="87" spans="1:10" hidden="1" x14ac:dyDescent="0.2">
      <c r="A87" s="12"/>
      <c r="B87" s="448"/>
      <c r="C87" s="448"/>
      <c r="D87" s="448"/>
      <c r="E87" s="435"/>
      <c r="F87" s="435"/>
      <c r="G87" s="443"/>
      <c r="H87" s="443"/>
      <c r="I87" s="447">
        <f t="shared" si="3"/>
        <v>0</v>
      </c>
      <c r="J87" s="447"/>
    </row>
    <row r="88" spans="1:10" hidden="1" x14ac:dyDescent="0.2">
      <c r="A88" s="12"/>
      <c r="B88" s="448"/>
      <c r="C88" s="448"/>
      <c r="D88" s="448"/>
      <c r="E88" s="435"/>
      <c r="F88" s="435"/>
      <c r="G88" s="443"/>
      <c r="H88" s="443"/>
      <c r="I88" s="447">
        <f t="shared" si="3"/>
        <v>0</v>
      </c>
      <c r="J88" s="447"/>
    </row>
    <row r="89" spans="1:10" hidden="1" x14ac:dyDescent="0.2">
      <c r="A89" s="12"/>
      <c r="B89" s="448"/>
      <c r="C89" s="448"/>
      <c r="D89" s="448"/>
      <c r="E89" s="435"/>
      <c r="F89" s="435"/>
      <c r="G89" s="443"/>
      <c r="H89" s="443"/>
      <c r="I89" s="447">
        <f t="shared" si="3"/>
        <v>0</v>
      </c>
      <c r="J89" s="447"/>
    </row>
    <row r="90" spans="1:10" hidden="1" x14ac:dyDescent="0.2">
      <c r="A90" s="12"/>
      <c r="B90" s="435" t="s">
        <v>13</v>
      </c>
      <c r="C90" s="435"/>
      <c r="D90" s="435"/>
      <c r="E90" s="435" t="s">
        <v>14</v>
      </c>
      <c r="F90" s="435"/>
      <c r="G90" s="443" t="s">
        <v>14</v>
      </c>
      <c r="H90" s="443"/>
      <c r="I90" s="447">
        <f>SUM(I84:J89)</f>
        <v>0</v>
      </c>
      <c r="J90" s="443"/>
    </row>
    <row r="91" spans="1:10" ht="15.75" hidden="1" customHeight="1" x14ac:dyDescent="0.2"/>
    <row r="92" spans="1:10" s="8" customFormat="1" hidden="1" x14ac:dyDescent="0.2">
      <c r="B92" s="8" t="s">
        <v>55</v>
      </c>
    </row>
    <row r="93" spans="1:10" hidden="1" x14ac:dyDescent="0.2"/>
    <row r="94" spans="1:10" hidden="1" x14ac:dyDescent="0.2">
      <c r="A94" s="6" t="s">
        <v>59</v>
      </c>
      <c r="D94" s="6">
        <v>851</v>
      </c>
    </row>
    <row r="95" spans="1:10" hidden="1" x14ac:dyDescent="0.2">
      <c r="A95" s="6" t="s">
        <v>58</v>
      </c>
      <c r="E95" s="6" t="s">
        <v>101</v>
      </c>
    </row>
    <row r="96" spans="1:10" hidden="1" x14ac:dyDescent="0.2"/>
    <row r="97" spans="1:12" ht="52.9" hidden="1" customHeight="1" x14ac:dyDescent="0.2">
      <c r="A97" s="13" t="s">
        <v>3</v>
      </c>
      <c r="B97" s="435" t="s">
        <v>16</v>
      </c>
      <c r="C97" s="435"/>
      <c r="D97" s="435"/>
      <c r="E97" s="435" t="s">
        <v>60</v>
      </c>
      <c r="F97" s="435"/>
      <c r="G97" s="143" t="s">
        <v>61</v>
      </c>
      <c r="H97" s="435" t="s">
        <v>90</v>
      </c>
      <c r="I97" s="435"/>
      <c r="J97" s="143" t="s">
        <v>116</v>
      </c>
    </row>
    <row r="98" spans="1:12" s="22" customFormat="1" ht="15" hidden="1" customHeight="1" x14ac:dyDescent="0.2">
      <c r="A98" s="20">
        <v>1</v>
      </c>
      <c r="B98" s="449">
        <v>2</v>
      </c>
      <c r="C98" s="449"/>
      <c r="D98" s="449"/>
      <c r="E98" s="449">
        <v>3</v>
      </c>
      <c r="F98" s="449"/>
      <c r="G98" s="145">
        <v>4</v>
      </c>
      <c r="H98" s="450">
        <v>5</v>
      </c>
      <c r="I98" s="450"/>
      <c r="J98" s="145">
        <v>6</v>
      </c>
    </row>
    <row r="99" spans="1:12" ht="60.75" hidden="1" customHeight="1" x14ac:dyDescent="0.2">
      <c r="A99" s="12">
        <v>1</v>
      </c>
      <c r="B99" s="448" t="s">
        <v>148</v>
      </c>
      <c r="C99" s="448"/>
      <c r="D99" s="448"/>
      <c r="E99" s="434"/>
      <c r="F99" s="434"/>
      <c r="G99" s="144"/>
      <c r="H99" s="433">
        <f>E99*G99/100</f>
        <v>0</v>
      </c>
      <c r="I99" s="433"/>
      <c r="J99" s="144"/>
      <c r="L99" s="15"/>
    </row>
    <row r="100" spans="1:12" hidden="1" x14ac:dyDescent="0.2">
      <c r="A100" s="12">
        <v>2</v>
      </c>
      <c r="B100" s="448"/>
      <c r="C100" s="448"/>
      <c r="D100" s="448"/>
      <c r="E100" s="434"/>
      <c r="F100" s="434"/>
      <c r="G100" s="144"/>
      <c r="H100" s="433">
        <f>E100*G100/100</f>
        <v>0</v>
      </c>
      <c r="I100" s="433"/>
      <c r="J100" s="144"/>
      <c r="L100" s="15"/>
    </row>
    <row r="101" spans="1:12" hidden="1" x14ac:dyDescent="0.2">
      <c r="A101" s="12"/>
      <c r="B101" s="448"/>
      <c r="C101" s="448"/>
      <c r="D101" s="448"/>
      <c r="E101" s="434"/>
      <c r="F101" s="434"/>
      <c r="G101" s="144"/>
      <c r="H101" s="433">
        <f t="shared" ref="H101:H104" si="4">E101*G101/100</f>
        <v>0</v>
      </c>
      <c r="I101" s="433"/>
      <c r="J101" s="144"/>
      <c r="L101" s="15"/>
    </row>
    <row r="102" spans="1:12" hidden="1" x14ac:dyDescent="0.2">
      <c r="A102" s="12"/>
      <c r="B102" s="448"/>
      <c r="C102" s="448"/>
      <c r="D102" s="448"/>
      <c r="E102" s="434"/>
      <c r="F102" s="434"/>
      <c r="G102" s="144"/>
      <c r="H102" s="433">
        <f t="shared" si="4"/>
        <v>0</v>
      </c>
      <c r="I102" s="433"/>
      <c r="J102" s="144"/>
      <c r="L102" s="15"/>
    </row>
    <row r="103" spans="1:12" hidden="1" x14ac:dyDescent="0.2">
      <c r="A103" s="12"/>
      <c r="B103" s="448"/>
      <c r="C103" s="448"/>
      <c r="D103" s="448"/>
      <c r="E103" s="434"/>
      <c r="F103" s="434"/>
      <c r="G103" s="144"/>
      <c r="H103" s="433">
        <f t="shared" si="4"/>
        <v>0</v>
      </c>
      <c r="I103" s="433"/>
      <c r="J103" s="144"/>
      <c r="L103" s="15"/>
    </row>
    <row r="104" spans="1:12" hidden="1" x14ac:dyDescent="0.2">
      <c r="A104" s="12"/>
      <c r="B104" s="448"/>
      <c r="C104" s="448"/>
      <c r="D104" s="448"/>
      <c r="E104" s="434"/>
      <c r="F104" s="434"/>
      <c r="G104" s="144"/>
      <c r="H104" s="433">
        <f t="shared" si="4"/>
        <v>0</v>
      </c>
      <c r="I104" s="433"/>
      <c r="J104" s="144"/>
      <c r="L104" s="15"/>
    </row>
    <row r="105" spans="1:12" hidden="1" x14ac:dyDescent="0.2">
      <c r="A105" s="12"/>
      <c r="B105" s="435" t="s">
        <v>13</v>
      </c>
      <c r="C105" s="435"/>
      <c r="D105" s="435"/>
      <c r="E105" s="434" t="s">
        <v>14</v>
      </c>
      <c r="F105" s="434"/>
      <c r="G105" s="144" t="s">
        <v>14</v>
      </c>
      <c r="H105" s="433">
        <f>SUM(H99:I104)</f>
        <v>0</v>
      </c>
      <c r="I105" s="433"/>
      <c r="J105" s="144">
        <f>SUM(J99:J104)</f>
        <v>0</v>
      </c>
      <c r="L105" s="15"/>
    </row>
    <row r="106" spans="1:12" hidden="1" x14ac:dyDescent="0.2"/>
    <row r="107" spans="1:12" s="8" customFormat="1" hidden="1" x14ac:dyDescent="0.2">
      <c r="B107" s="8" t="s">
        <v>63</v>
      </c>
    </row>
    <row r="108" spans="1:12" hidden="1" x14ac:dyDescent="0.2"/>
    <row r="109" spans="1:12" hidden="1" x14ac:dyDescent="0.2">
      <c r="A109" s="6" t="s">
        <v>59</v>
      </c>
    </row>
    <row r="110" spans="1:12" hidden="1" x14ac:dyDescent="0.2">
      <c r="A110" s="6" t="s">
        <v>58</v>
      </c>
    </row>
    <row r="111" spans="1:12" hidden="1" x14ac:dyDescent="0.2"/>
    <row r="112" spans="1:12" ht="24.6" hidden="1" customHeight="1" x14ac:dyDescent="0.2">
      <c r="A112" s="13" t="s">
        <v>3</v>
      </c>
      <c r="B112" s="435" t="s">
        <v>51</v>
      </c>
      <c r="C112" s="435"/>
      <c r="D112" s="435"/>
      <c r="E112" s="435" t="s">
        <v>64</v>
      </c>
      <c r="F112" s="435"/>
      <c r="G112" s="435" t="s">
        <v>53</v>
      </c>
      <c r="H112" s="435"/>
      <c r="I112" s="435" t="s">
        <v>65</v>
      </c>
      <c r="J112" s="435"/>
    </row>
    <row r="113" spans="1:10" hidden="1" x14ac:dyDescent="0.2">
      <c r="A113" s="12">
        <v>1</v>
      </c>
      <c r="B113" s="435">
        <v>2</v>
      </c>
      <c r="C113" s="435"/>
      <c r="D113" s="435"/>
      <c r="E113" s="435">
        <v>3</v>
      </c>
      <c r="F113" s="435"/>
      <c r="G113" s="443">
        <v>4</v>
      </c>
      <c r="H113" s="443"/>
      <c r="I113" s="443">
        <v>5</v>
      </c>
      <c r="J113" s="443"/>
    </row>
    <row r="114" spans="1:10" hidden="1" x14ac:dyDescent="0.2">
      <c r="A114" s="12"/>
      <c r="B114" s="448"/>
      <c r="C114" s="448"/>
      <c r="D114" s="448"/>
      <c r="E114" s="435"/>
      <c r="F114" s="435"/>
      <c r="G114" s="443"/>
      <c r="H114" s="443"/>
      <c r="I114" s="447">
        <f>E114:E114+G114</f>
        <v>0</v>
      </c>
      <c r="J114" s="447"/>
    </row>
    <row r="115" spans="1:10" hidden="1" x14ac:dyDescent="0.2">
      <c r="A115" s="12"/>
      <c r="B115" s="448"/>
      <c r="C115" s="448"/>
      <c r="D115" s="448"/>
      <c r="E115" s="435"/>
      <c r="F115" s="435"/>
      <c r="G115" s="443"/>
      <c r="H115" s="443"/>
      <c r="I115" s="447">
        <f t="shared" ref="I115:I119" si="5">E115:E115+G115</f>
        <v>0</v>
      </c>
      <c r="J115" s="447"/>
    </row>
    <row r="116" spans="1:10" hidden="1" x14ac:dyDescent="0.2">
      <c r="A116" s="12"/>
      <c r="B116" s="448"/>
      <c r="C116" s="448"/>
      <c r="D116" s="448"/>
      <c r="E116" s="435"/>
      <c r="F116" s="435"/>
      <c r="G116" s="443"/>
      <c r="H116" s="443"/>
      <c r="I116" s="447">
        <f t="shared" si="5"/>
        <v>0</v>
      </c>
      <c r="J116" s="447"/>
    </row>
    <row r="117" spans="1:10" hidden="1" x14ac:dyDescent="0.2">
      <c r="A117" s="12"/>
      <c r="B117" s="448"/>
      <c r="C117" s="448"/>
      <c r="D117" s="448"/>
      <c r="E117" s="435"/>
      <c r="F117" s="435"/>
      <c r="G117" s="443"/>
      <c r="H117" s="443"/>
      <c r="I117" s="447">
        <f t="shared" si="5"/>
        <v>0</v>
      </c>
      <c r="J117" s="447"/>
    </row>
    <row r="118" spans="1:10" hidden="1" x14ac:dyDescent="0.2">
      <c r="A118" s="12"/>
      <c r="B118" s="448"/>
      <c r="C118" s="448"/>
      <c r="D118" s="448"/>
      <c r="E118" s="435"/>
      <c r="F118" s="435"/>
      <c r="G118" s="443"/>
      <c r="H118" s="443"/>
      <c r="I118" s="447">
        <f t="shared" si="5"/>
        <v>0</v>
      </c>
      <c r="J118" s="447"/>
    </row>
    <row r="119" spans="1:10" hidden="1" x14ac:dyDescent="0.2">
      <c r="A119" s="12"/>
      <c r="B119" s="448"/>
      <c r="C119" s="448"/>
      <c r="D119" s="448"/>
      <c r="E119" s="435"/>
      <c r="F119" s="435"/>
      <c r="G119" s="443"/>
      <c r="H119" s="443"/>
      <c r="I119" s="447">
        <f t="shared" si="5"/>
        <v>0</v>
      </c>
      <c r="J119" s="447"/>
    </row>
    <row r="120" spans="1:10" hidden="1" x14ac:dyDescent="0.2">
      <c r="A120" s="12"/>
      <c r="B120" s="435" t="s">
        <v>13</v>
      </c>
      <c r="C120" s="435"/>
      <c r="D120" s="435"/>
      <c r="E120" s="435" t="s">
        <v>14</v>
      </c>
      <c r="F120" s="435"/>
      <c r="G120" s="443" t="s">
        <v>14</v>
      </c>
      <c r="H120" s="443"/>
      <c r="I120" s="447">
        <f>SUM(I114:J119)</f>
        <v>0</v>
      </c>
      <c r="J120" s="443"/>
    </row>
    <row r="121" spans="1:10" hidden="1" x14ac:dyDescent="0.2"/>
    <row r="122" spans="1:10" s="8" customFormat="1" hidden="1" x14ac:dyDescent="0.2">
      <c r="B122" s="8" t="s">
        <v>66</v>
      </c>
    </row>
    <row r="123" spans="1:10" hidden="1" x14ac:dyDescent="0.2"/>
    <row r="124" spans="1:10" hidden="1" x14ac:dyDescent="0.2">
      <c r="A124" s="6" t="s">
        <v>59</v>
      </c>
    </row>
    <row r="125" spans="1:10" hidden="1" x14ac:dyDescent="0.2">
      <c r="A125" s="6" t="s">
        <v>58</v>
      </c>
    </row>
    <row r="126" spans="1:10" hidden="1" x14ac:dyDescent="0.2"/>
    <row r="127" spans="1:10" ht="23.45" hidden="1" customHeight="1" x14ac:dyDescent="0.2">
      <c r="A127" s="13" t="s">
        <v>3</v>
      </c>
      <c r="B127" s="435" t="s">
        <v>51</v>
      </c>
      <c r="C127" s="435"/>
      <c r="D127" s="435"/>
      <c r="E127" s="435" t="s">
        <v>64</v>
      </c>
      <c r="F127" s="435"/>
      <c r="G127" s="435" t="s">
        <v>53</v>
      </c>
      <c r="H127" s="435"/>
      <c r="I127" s="435" t="s">
        <v>65</v>
      </c>
      <c r="J127" s="435"/>
    </row>
    <row r="128" spans="1:10" hidden="1" x14ac:dyDescent="0.2">
      <c r="A128" s="12">
        <v>1</v>
      </c>
      <c r="B128" s="435">
        <v>2</v>
      </c>
      <c r="C128" s="435"/>
      <c r="D128" s="435"/>
      <c r="E128" s="435">
        <v>3</v>
      </c>
      <c r="F128" s="435"/>
      <c r="G128" s="443">
        <v>4</v>
      </c>
      <c r="H128" s="443"/>
      <c r="I128" s="443">
        <v>5</v>
      </c>
      <c r="J128" s="443"/>
    </row>
    <row r="129" spans="1:10" ht="15" hidden="1" customHeight="1" x14ac:dyDescent="0.2">
      <c r="A129" s="12"/>
      <c r="B129" s="448"/>
      <c r="C129" s="448"/>
      <c r="D129" s="448"/>
      <c r="E129" s="435"/>
      <c r="F129" s="435"/>
      <c r="G129" s="443"/>
      <c r="H129" s="443"/>
      <c r="I129" s="447">
        <f>E129:E129+G129</f>
        <v>0</v>
      </c>
      <c r="J129" s="447"/>
    </row>
    <row r="130" spans="1:10" hidden="1" x14ac:dyDescent="0.2">
      <c r="A130" s="12"/>
      <c r="B130" s="448"/>
      <c r="C130" s="448"/>
      <c r="D130" s="448"/>
      <c r="E130" s="435"/>
      <c r="F130" s="435"/>
      <c r="G130" s="443"/>
      <c r="H130" s="443"/>
      <c r="I130" s="447">
        <f t="shared" ref="I130:I134" si="6">E130:E130+G130</f>
        <v>0</v>
      </c>
      <c r="J130" s="447"/>
    </row>
    <row r="131" spans="1:10" hidden="1" x14ac:dyDescent="0.2">
      <c r="A131" s="12"/>
      <c r="B131" s="448"/>
      <c r="C131" s="448"/>
      <c r="D131" s="448"/>
      <c r="E131" s="435"/>
      <c r="F131" s="435"/>
      <c r="G131" s="443"/>
      <c r="H131" s="443"/>
      <c r="I131" s="447">
        <f t="shared" si="6"/>
        <v>0</v>
      </c>
      <c r="J131" s="447"/>
    </row>
    <row r="132" spans="1:10" hidden="1" x14ac:dyDescent="0.2">
      <c r="A132" s="12"/>
      <c r="B132" s="448"/>
      <c r="C132" s="448"/>
      <c r="D132" s="448"/>
      <c r="E132" s="435"/>
      <c r="F132" s="435"/>
      <c r="G132" s="443"/>
      <c r="H132" s="443"/>
      <c r="I132" s="447">
        <f t="shared" si="6"/>
        <v>0</v>
      </c>
      <c r="J132" s="447"/>
    </row>
    <row r="133" spans="1:10" hidden="1" x14ac:dyDescent="0.2">
      <c r="A133" s="12"/>
      <c r="B133" s="448"/>
      <c r="C133" s="448"/>
      <c r="D133" s="448"/>
      <c r="E133" s="435"/>
      <c r="F133" s="435"/>
      <c r="G133" s="443"/>
      <c r="H133" s="443"/>
      <c r="I133" s="447">
        <f t="shared" si="6"/>
        <v>0</v>
      </c>
      <c r="J133" s="447"/>
    </row>
    <row r="134" spans="1:10" hidden="1" x14ac:dyDescent="0.2">
      <c r="A134" s="12"/>
      <c r="B134" s="448"/>
      <c r="C134" s="448"/>
      <c r="D134" s="448"/>
      <c r="E134" s="435"/>
      <c r="F134" s="435"/>
      <c r="G134" s="443"/>
      <c r="H134" s="443"/>
      <c r="I134" s="447">
        <f t="shared" si="6"/>
        <v>0</v>
      </c>
      <c r="J134" s="447"/>
    </row>
    <row r="135" spans="1:10" hidden="1" x14ac:dyDescent="0.2">
      <c r="A135" s="12"/>
      <c r="B135" s="435" t="s">
        <v>13</v>
      </c>
      <c r="C135" s="435"/>
      <c r="D135" s="435"/>
      <c r="E135" s="435" t="s">
        <v>14</v>
      </c>
      <c r="F135" s="435"/>
      <c r="G135" s="443" t="s">
        <v>14</v>
      </c>
      <c r="H135" s="443"/>
      <c r="I135" s="447">
        <f>SUM(I129:J134)</f>
        <v>0</v>
      </c>
      <c r="J135" s="443"/>
    </row>
    <row r="136" spans="1:10" hidden="1" x14ac:dyDescent="0.2"/>
    <row r="137" spans="1:10" s="8" customFormat="1" hidden="1" x14ac:dyDescent="0.2">
      <c r="B137" s="2" t="s">
        <v>129</v>
      </c>
    </row>
    <row r="138" spans="1:10" hidden="1" x14ac:dyDescent="0.2"/>
    <row r="139" spans="1:10" hidden="1" x14ac:dyDescent="0.2">
      <c r="A139" s="6" t="s">
        <v>59</v>
      </c>
      <c r="E139" s="6">
        <v>244</v>
      </c>
    </row>
    <row r="140" spans="1:10" hidden="1" x14ac:dyDescent="0.2">
      <c r="A140" s="6" t="s">
        <v>58</v>
      </c>
      <c r="E140" s="6" t="s">
        <v>101</v>
      </c>
    </row>
    <row r="141" spans="1:10" hidden="1" x14ac:dyDescent="0.2"/>
    <row r="142" spans="1:10" hidden="1" x14ac:dyDescent="0.2">
      <c r="C142" s="6" t="s">
        <v>71</v>
      </c>
    </row>
    <row r="143" spans="1:10" hidden="1" x14ac:dyDescent="0.2"/>
    <row r="144" spans="1:10" ht="27" hidden="1" customHeight="1" x14ac:dyDescent="0.2">
      <c r="A144" s="143" t="s">
        <v>3</v>
      </c>
      <c r="B144" s="435" t="s">
        <v>16</v>
      </c>
      <c r="C144" s="435"/>
      <c r="D144" s="435" t="s">
        <v>67</v>
      </c>
      <c r="E144" s="435"/>
      <c r="F144" s="146" t="s">
        <v>68</v>
      </c>
      <c r="G144" s="443" t="s">
        <v>69</v>
      </c>
      <c r="H144" s="443"/>
      <c r="I144" s="435" t="s">
        <v>70</v>
      </c>
      <c r="J144" s="435"/>
    </row>
    <row r="145" spans="1:10" hidden="1" x14ac:dyDescent="0.2">
      <c r="A145" s="25">
        <v>1</v>
      </c>
      <c r="B145" s="451">
        <v>2</v>
      </c>
      <c r="C145" s="451"/>
      <c r="D145" s="451">
        <v>3</v>
      </c>
      <c r="E145" s="451"/>
      <c r="F145" s="25">
        <v>4</v>
      </c>
      <c r="G145" s="452">
        <v>5</v>
      </c>
      <c r="H145" s="452"/>
      <c r="I145" s="451">
        <v>6</v>
      </c>
      <c r="J145" s="451"/>
    </row>
    <row r="146" spans="1:10" hidden="1" x14ac:dyDescent="0.2">
      <c r="A146" s="147"/>
      <c r="B146" s="448"/>
      <c r="C146" s="448"/>
      <c r="D146" s="434"/>
      <c r="E146" s="434"/>
      <c r="F146" s="26"/>
      <c r="G146" s="433"/>
      <c r="H146" s="433"/>
      <c r="I146" s="434">
        <f>D146*F146*G146</f>
        <v>0</v>
      </c>
      <c r="J146" s="434"/>
    </row>
    <row r="147" spans="1:10" hidden="1" x14ac:dyDescent="0.2">
      <c r="A147" s="147"/>
      <c r="B147" s="448"/>
      <c r="C147" s="448"/>
      <c r="D147" s="434"/>
      <c r="E147" s="434"/>
      <c r="F147" s="26"/>
      <c r="G147" s="433"/>
      <c r="H147" s="433"/>
      <c r="I147" s="434">
        <f t="shared" ref="I147" si="7">D147*F147*G147</f>
        <v>0</v>
      </c>
      <c r="J147" s="434"/>
    </row>
    <row r="148" spans="1:10" hidden="1" x14ac:dyDescent="0.2">
      <c r="A148" s="147"/>
      <c r="B148" s="435" t="s">
        <v>13</v>
      </c>
      <c r="C148" s="435"/>
      <c r="D148" s="434" t="s">
        <v>14</v>
      </c>
      <c r="E148" s="434"/>
      <c r="F148" s="26" t="s">
        <v>14</v>
      </c>
      <c r="G148" s="433" t="s">
        <v>14</v>
      </c>
      <c r="H148" s="433"/>
      <c r="I148" s="434">
        <f>SUM(I146:J147)</f>
        <v>0</v>
      </c>
      <c r="J148" s="434"/>
    </row>
    <row r="149" spans="1:10" hidden="1" x14ac:dyDescent="0.2"/>
    <row r="150" spans="1:10" hidden="1" x14ac:dyDescent="0.2">
      <c r="A150" s="8"/>
      <c r="C150" s="6" t="s">
        <v>133</v>
      </c>
      <c r="D150" s="8"/>
      <c r="E150" s="8"/>
      <c r="F150" s="8"/>
      <c r="G150" s="8"/>
      <c r="H150" s="8"/>
      <c r="I150" s="8"/>
      <c r="J150" s="8"/>
    </row>
    <row r="151" spans="1:10" hidden="1" x14ac:dyDescent="0.2"/>
    <row r="152" spans="1:10" hidden="1" x14ac:dyDescent="0.2">
      <c r="A152" s="6" t="s">
        <v>59</v>
      </c>
    </row>
    <row r="153" spans="1:10" hidden="1" x14ac:dyDescent="0.2">
      <c r="A153" s="6" t="s">
        <v>58</v>
      </c>
    </row>
    <row r="154" spans="1:10" hidden="1" x14ac:dyDescent="0.2"/>
    <row r="155" spans="1:10" ht="24.6" hidden="1" customHeight="1" x14ac:dyDescent="0.2">
      <c r="A155" s="13" t="s">
        <v>3</v>
      </c>
      <c r="B155" s="435" t="s">
        <v>16</v>
      </c>
      <c r="C155" s="435"/>
      <c r="D155" s="435"/>
      <c r="E155" s="435" t="s">
        <v>111</v>
      </c>
      <c r="F155" s="435"/>
      <c r="G155" s="435" t="s">
        <v>72</v>
      </c>
      <c r="H155" s="435"/>
      <c r="I155" s="435" t="s">
        <v>73</v>
      </c>
      <c r="J155" s="435"/>
    </row>
    <row r="156" spans="1:10" hidden="1" x14ac:dyDescent="0.2">
      <c r="A156" s="27">
        <v>1</v>
      </c>
      <c r="B156" s="449">
        <v>2</v>
      </c>
      <c r="C156" s="449"/>
      <c r="D156" s="449"/>
      <c r="E156" s="449">
        <v>3</v>
      </c>
      <c r="F156" s="449"/>
      <c r="G156" s="450">
        <v>4</v>
      </c>
      <c r="H156" s="450"/>
      <c r="I156" s="450">
        <v>5</v>
      </c>
      <c r="J156" s="450"/>
    </row>
    <row r="157" spans="1:10" hidden="1" x14ac:dyDescent="0.2">
      <c r="A157" s="12"/>
      <c r="B157" s="448"/>
      <c r="C157" s="448"/>
      <c r="D157" s="448"/>
      <c r="E157" s="435"/>
      <c r="F157" s="435"/>
      <c r="G157" s="443"/>
      <c r="H157" s="443"/>
      <c r="I157" s="447">
        <f>E157:E157*G157</f>
        <v>0</v>
      </c>
      <c r="J157" s="447"/>
    </row>
    <row r="158" spans="1:10" hidden="1" x14ac:dyDescent="0.2">
      <c r="A158" s="12"/>
      <c r="B158" s="448"/>
      <c r="C158" s="448"/>
      <c r="D158" s="448"/>
      <c r="E158" s="435"/>
      <c r="F158" s="435"/>
      <c r="G158" s="443"/>
      <c r="H158" s="443"/>
      <c r="I158" s="447">
        <f t="shared" ref="I158:I162" si="8">E158:E158*G158</f>
        <v>0</v>
      </c>
      <c r="J158" s="447"/>
    </row>
    <row r="159" spans="1:10" hidden="1" x14ac:dyDescent="0.2">
      <c r="A159" s="12"/>
      <c r="B159" s="448"/>
      <c r="C159" s="448"/>
      <c r="D159" s="448"/>
      <c r="E159" s="435"/>
      <c r="F159" s="435"/>
      <c r="G159" s="443"/>
      <c r="H159" s="443"/>
      <c r="I159" s="447">
        <f t="shared" si="8"/>
        <v>0</v>
      </c>
      <c r="J159" s="447"/>
    </row>
    <row r="160" spans="1:10" hidden="1" x14ac:dyDescent="0.2">
      <c r="A160" s="12"/>
      <c r="B160" s="448"/>
      <c r="C160" s="448"/>
      <c r="D160" s="448"/>
      <c r="E160" s="435"/>
      <c r="F160" s="435"/>
      <c r="G160" s="443"/>
      <c r="H160" s="443"/>
      <c r="I160" s="447">
        <f t="shared" si="8"/>
        <v>0</v>
      </c>
      <c r="J160" s="447"/>
    </row>
    <row r="161" spans="1:11" hidden="1" x14ac:dyDescent="0.2">
      <c r="A161" s="12"/>
      <c r="B161" s="448"/>
      <c r="C161" s="448"/>
      <c r="D161" s="448"/>
      <c r="E161" s="435"/>
      <c r="F161" s="435"/>
      <c r="G161" s="443"/>
      <c r="H161" s="443"/>
      <c r="I161" s="447">
        <f t="shared" si="8"/>
        <v>0</v>
      </c>
      <c r="J161" s="447"/>
    </row>
    <row r="162" spans="1:11" hidden="1" x14ac:dyDescent="0.2">
      <c r="A162" s="12"/>
      <c r="B162" s="448"/>
      <c r="C162" s="448"/>
      <c r="D162" s="448"/>
      <c r="E162" s="435"/>
      <c r="F162" s="435"/>
      <c r="G162" s="443"/>
      <c r="H162" s="443"/>
      <c r="I162" s="447">
        <f t="shared" si="8"/>
        <v>0</v>
      </c>
      <c r="J162" s="447"/>
    </row>
    <row r="163" spans="1:11" hidden="1" x14ac:dyDescent="0.2">
      <c r="A163" s="12"/>
      <c r="B163" s="435" t="s">
        <v>13</v>
      </c>
      <c r="C163" s="435"/>
      <c r="D163" s="435"/>
      <c r="E163" s="435" t="s">
        <v>14</v>
      </c>
      <c r="F163" s="435"/>
      <c r="G163" s="443" t="s">
        <v>14</v>
      </c>
      <c r="H163" s="443"/>
      <c r="I163" s="447">
        <f>SUM(I157:J162)</f>
        <v>0</v>
      </c>
      <c r="J163" s="443"/>
    </row>
    <row r="164" spans="1:11" hidden="1" x14ac:dyDescent="0.2"/>
    <row r="165" spans="1:11" hidden="1" x14ac:dyDescent="0.2">
      <c r="C165" s="6" t="s">
        <v>75</v>
      </c>
    </row>
    <row r="166" spans="1:11" hidden="1" x14ac:dyDescent="0.2"/>
    <row r="167" spans="1:11" ht="34.9" hidden="1" customHeight="1" x14ac:dyDescent="0.2">
      <c r="A167" s="143" t="s">
        <v>3</v>
      </c>
      <c r="B167" s="435" t="s">
        <v>51</v>
      </c>
      <c r="C167" s="435"/>
      <c r="D167" s="435" t="s">
        <v>76</v>
      </c>
      <c r="E167" s="435"/>
      <c r="F167" s="146" t="s">
        <v>77</v>
      </c>
      <c r="G167" s="443" t="s">
        <v>78</v>
      </c>
      <c r="H167" s="443"/>
      <c r="I167" s="435" t="s">
        <v>70</v>
      </c>
      <c r="J167" s="435"/>
    </row>
    <row r="168" spans="1:11" s="28" customFormat="1" ht="9.6" hidden="1" customHeight="1" x14ac:dyDescent="0.2">
      <c r="A168" s="20">
        <v>1</v>
      </c>
      <c r="B168" s="449">
        <v>2</v>
      </c>
      <c r="C168" s="449"/>
      <c r="D168" s="449">
        <v>3</v>
      </c>
      <c r="E168" s="449"/>
      <c r="F168" s="20">
        <v>4</v>
      </c>
      <c r="G168" s="450">
        <v>5</v>
      </c>
      <c r="H168" s="450"/>
      <c r="I168" s="449">
        <v>6</v>
      </c>
      <c r="J168" s="449"/>
    </row>
    <row r="169" spans="1:11" hidden="1" x14ac:dyDescent="0.2">
      <c r="A169" s="147">
        <v>1</v>
      </c>
      <c r="B169" s="448"/>
      <c r="C169" s="448"/>
      <c r="D169" s="434"/>
      <c r="E169" s="434"/>
      <c r="F169" s="26"/>
      <c r="G169" s="433"/>
      <c r="H169" s="433"/>
      <c r="I169" s="434">
        <f>F169*G169*D169</f>
        <v>0</v>
      </c>
      <c r="J169" s="434"/>
    </row>
    <row r="170" spans="1:11" hidden="1" x14ac:dyDescent="0.2">
      <c r="A170" s="147">
        <v>2</v>
      </c>
      <c r="B170" s="448"/>
      <c r="C170" s="448"/>
      <c r="D170" s="434"/>
      <c r="E170" s="434"/>
      <c r="F170" s="26"/>
      <c r="G170" s="433"/>
      <c r="H170" s="433"/>
      <c r="I170" s="434">
        <f>F170*G170*D170</f>
        <v>0</v>
      </c>
      <c r="J170" s="434"/>
    </row>
    <row r="171" spans="1:11" hidden="1" x14ac:dyDescent="0.2">
      <c r="A171" s="147">
        <v>3</v>
      </c>
      <c r="B171" s="448"/>
      <c r="C171" s="448"/>
      <c r="D171" s="434"/>
      <c r="E171" s="434"/>
      <c r="F171" s="26"/>
      <c r="G171" s="433"/>
      <c r="H171" s="433"/>
      <c r="I171" s="434">
        <f t="shared" ref="I171:I173" si="9">F171*G171*D171</f>
        <v>0</v>
      </c>
      <c r="J171" s="434"/>
    </row>
    <row r="172" spans="1:11" hidden="1" x14ac:dyDescent="0.2">
      <c r="A172" s="147">
        <v>4</v>
      </c>
      <c r="B172" s="448"/>
      <c r="C172" s="448"/>
      <c r="D172" s="434"/>
      <c r="E172" s="434"/>
      <c r="F172" s="26"/>
      <c r="G172" s="433"/>
      <c r="H172" s="433"/>
      <c r="I172" s="434">
        <f t="shared" si="9"/>
        <v>0</v>
      </c>
      <c r="J172" s="434"/>
    </row>
    <row r="173" spans="1:11" hidden="1" x14ac:dyDescent="0.2">
      <c r="A173" s="147">
        <v>5</v>
      </c>
      <c r="B173" s="448"/>
      <c r="C173" s="448"/>
      <c r="D173" s="434"/>
      <c r="E173" s="434"/>
      <c r="F173" s="26"/>
      <c r="G173" s="433"/>
      <c r="H173" s="433"/>
      <c r="I173" s="434">
        <f t="shared" si="9"/>
        <v>0</v>
      </c>
      <c r="J173" s="434"/>
    </row>
    <row r="174" spans="1:11" hidden="1" x14ac:dyDescent="0.2">
      <c r="A174" s="147"/>
      <c r="B174" s="435" t="s">
        <v>13</v>
      </c>
      <c r="C174" s="435"/>
      <c r="D174" s="434" t="s">
        <v>14</v>
      </c>
      <c r="E174" s="434"/>
      <c r="F174" s="26" t="s">
        <v>14</v>
      </c>
      <c r="G174" s="433" t="s">
        <v>14</v>
      </c>
      <c r="H174" s="433"/>
      <c r="I174" s="434">
        <f>SUM(I169:J173)</f>
        <v>0</v>
      </c>
      <c r="J174" s="434"/>
      <c r="K174" s="15"/>
    </row>
    <row r="175" spans="1:11" hidden="1" x14ac:dyDescent="0.2"/>
    <row r="176" spans="1:11" hidden="1" x14ac:dyDescent="0.2">
      <c r="C176" s="6" t="s">
        <v>74</v>
      </c>
    </row>
    <row r="177" spans="1:10" hidden="1" x14ac:dyDescent="0.2"/>
    <row r="178" spans="1:10" ht="24.6" hidden="1" customHeight="1" x14ac:dyDescent="0.2">
      <c r="A178" s="13" t="s">
        <v>3</v>
      </c>
      <c r="B178" s="435" t="s">
        <v>51</v>
      </c>
      <c r="C178" s="435"/>
      <c r="D178" s="435"/>
      <c r="E178" s="435" t="s">
        <v>79</v>
      </c>
      <c r="F178" s="435"/>
      <c r="G178" s="435" t="s">
        <v>80</v>
      </c>
      <c r="H178" s="435"/>
      <c r="I178" s="435" t="s">
        <v>81</v>
      </c>
      <c r="J178" s="435"/>
    </row>
    <row r="179" spans="1:10" hidden="1" x14ac:dyDescent="0.2">
      <c r="A179" s="12">
        <v>1</v>
      </c>
      <c r="B179" s="435">
        <v>2</v>
      </c>
      <c r="C179" s="435"/>
      <c r="D179" s="435"/>
      <c r="E179" s="435">
        <v>3</v>
      </c>
      <c r="F179" s="435"/>
      <c r="G179" s="443">
        <v>4</v>
      </c>
      <c r="H179" s="443"/>
      <c r="I179" s="443">
        <v>5</v>
      </c>
      <c r="J179" s="443"/>
    </row>
    <row r="180" spans="1:10" ht="64.5" hidden="1" customHeight="1" x14ac:dyDescent="0.2">
      <c r="A180" s="12"/>
      <c r="B180" s="448" t="s">
        <v>411</v>
      </c>
      <c r="C180" s="448"/>
      <c r="D180" s="448"/>
      <c r="E180" s="435"/>
      <c r="F180" s="435"/>
      <c r="G180" s="443"/>
      <c r="H180" s="443"/>
      <c r="I180" s="447">
        <v>0</v>
      </c>
      <c r="J180" s="447"/>
    </row>
    <row r="181" spans="1:10" hidden="1" x14ac:dyDescent="0.2">
      <c r="A181" s="12"/>
      <c r="B181" s="448"/>
      <c r="C181" s="448"/>
      <c r="D181" s="448"/>
      <c r="E181" s="435"/>
      <c r="F181" s="435"/>
      <c r="G181" s="443"/>
      <c r="H181" s="443"/>
      <c r="I181" s="447">
        <v>0</v>
      </c>
      <c r="J181" s="447"/>
    </row>
    <row r="182" spans="1:10" hidden="1" x14ac:dyDescent="0.2">
      <c r="A182" s="12"/>
      <c r="B182" s="448"/>
      <c r="C182" s="448"/>
      <c r="D182" s="448"/>
      <c r="E182" s="435"/>
      <c r="F182" s="435"/>
      <c r="G182" s="443"/>
      <c r="H182" s="443"/>
      <c r="I182" s="447">
        <f t="shared" ref="I182:I185" si="10">E182:E182*G182</f>
        <v>0</v>
      </c>
      <c r="J182" s="447"/>
    </row>
    <row r="183" spans="1:10" hidden="1" x14ac:dyDescent="0.2">
      <c r="A183" s="12"/>
      <c r="B183" s="448"/>
      <c r="C183" s="448"/>
      <c r="D183" s="448"/>
      <c r="E183" s="435"/>
      <c r="F183" s="435"/>
      <c r="G183" s="443"/>
      <c r="H183" s="443"/>
      <c r="I183" s="447">
        <f t="shared" si="10"/>
        <v>0</v>
      </c>
      <c r="J183" s="447"/>
    </row>
    <row r="184" spans="1:10" hidden="1" x14ac:dyDescent="0.2">
      <c r="A184" s="12"/>
      <c r="B184" s="448"/>
      <c r="C184" s="448"/>
      <c r="D184" s="448"/>
      <c r="E184" s="435"/>
      <c r="F184" s="435"/>
      <c r="G184" s="443"/>
      <c r="H184" s="443"/>
      <c r="I184" s="447">
        <f t="shared" si="10"/>
        <v>0</v>
      </c>
      <c r="J184" s="447"/>
    </row>
    <row r="185" spans="1:10" hidden="1" x14ac:dyDescent="0.2">
      <c r="A185" s="12"/>
      <c r="B185" s="448"/>
      <c r="C185" s="448"/>
      <c r="D185" s="448"/>
      <c r="E185" s="435"/>
      <c r="F185" s="435"/>
      <c r="G185" s="443"/>
      <c r="H185" s="443"/>
      <c r="I185" s="447">
        <f t="shared" si="10"/>
        <v>0</v>
      </c>
      <c r="J185" s="447"/>
    </row>
    <row r="186" spans="1:10" hidden="1" x14ac:dyDescent="0.2">
      <c r="A186" s="12"/>
      <c r="B186" s="435" t="s">
        <v>13</v>
      </c>
      <c r="C186" s="435"/>
      <c r="D186" s="435"/>
      <c r="E186" s="435" t="s">
        <v>14</v>
      </c>
      <c r="F186" s="435"/>
      <c r="G186" s="443" t="s">
        <v>14</v>
      </c>
      <c r="H186" s="443"/>
      <c r="I186" s="447">
        <f>SUM(I180:J185)</f>
        <v>0</v>
      </c>
      <c r="J186" s="443"/>
    </row>
    <row r="187" spans="1:10" hidden="1" x14ac:dyDescent="0.2"/>
    <row r="188" spans="1:10" ht="33.75" hidden="1" customHeight="1" x14ac:dyDescent="0.2">
      <c r="C188" s="6" t="s">
        <v>109</v>
      </c>
    </row>
    <row r="189" spans="1:10" hidden="1" x14ac:dyDescent="0.2"/>
    <row r="190" spans="1:10" ht="28.15" hidden="1" customHeight="1" x14ac:dyDescent="0.2">
      <c r="A190" s="13" t="s">
        <v>3</v>
      </c>
      <c r="B190" s="435" t="s">
        <v>16</v>
      </c>
      <c r="C190" s="435"/>
      <c r="D190" s="435"/>
      <c r="E190" s="435" t="s">
        <v>82</v>
      </c>
      <c r="F190" s="435"/>
      <c r="G190" s="435" t="s">
        <v>83</v>
      </c>
      <c r="H190" s="435"/>
      <c r="I190" s="435" t="s">
        <v>84</v>
      </c>
      <c r="J190" s="435"/>
    </row>
    <row r="191" spans="1:10" hidden="1" x14ac:dyDescent="0.2">
      <c r="A191" s="12">
        <v>1</v>
      </c>
      <c r="B191" s="432">
        <v>2</v>
      </c>
      <c r="C191" s="432"/>
      <c r="D191" s="432"/>
      <c r="E191" s="432">
        <v>3</v>
      </c>
      <c r="F191" s="432"/>
      <c r="G191" s="436">
        <v>4</v>
      </c>
      <c r="H191" s="436"/>
      <c r="I191" s="436">
        <v>5</v>
      </c>
      <c r="J191" s="436"/>
    </row>
    <row r="192" spans="1:10" ht="57.75" hidden="1" customHeight="1" x14ac:dyDescent="0.2">
      <c r="A192" s="12">
        <v>1</v>
      </c>
      <c r="B192" s="431" t="s">
        <v>515</v>
      </c>
      <c r="C192" s="431"/>
      <c r="D192" s="431"/>
      <c r="E192" s="432">
        <v>1</v>
      </c>
      <c r="F192" s="432"/>
      <c r="G192" s="433"/>
      <c r="H192" s="433"/>
      <c r="I192" s="433">
        <v>0</v>
      </c>
      <c r="J192" s="433"/>
    </row>
    <row r="193" spans="1:11" ht="81.75" hidden="1" customHeight="1" x14ac:dyDescent="0.2">
      <c r="A193" s="12">
        <v>2</v>
      </c>
      <c r="B193" s="431"/>
      <c r="C193" s="431"/>
      <c r="D193" s="431"/>
      <c r="E193" s="434"/>
      <c r="F193" s="434"/>
      <c r="G193" s="436"/>
      <c r="H193" s="436"/>
      <c r="I193" s="433"/>
      <c r="J193" s="433"/>
    </row>
    <row r="194" spans="1:11" hidden="1" x14ac:dyDescent="0.2">
      <c r="A194" s="12">
        <v>3</v>
      </c>
      <c r="B194" s="431"/>
      <c r="C194" s="431"/>
      <c r="D194" s="431"/>
      <c r="E194" s="434"/>
      <c r="F194" s="434"/>
      <c r="G194" s="436"/>
      <c r="H194" s="436"/>
      <c r="I194" s="433"/>
      <c r="J194" s="433"/>
    </row>
    <row r="195" spans="1:11" hidden="1" x14ac:dyDescent="0.2">
      <c r="A195" s="12"/>
      <c r="B195" s="431" t="s">
        <v>13</v>
      </c>
      <c r="C195" s="431"/>
      <c r="D195" s="431"/>
      <c r="E195" s="434" t="s">
        <v>14</v>
      </c>
      <c r="F195" s="434"/>
      <c r="G195" s="433" t="s">
        <v>14</v>
      </c>
      <c r="H195" s="433"/>
      <c r="I195" s="433">
        <f>SUM(I192:J194)</f>
        <v>0</v>
      </c>
      <c r="J195" s="433"/>
      <c r="K195" s="15"/>
    </row>
    <row r="196" spans="1:11" x14ac:dyDescent="0.2">
      <c r="B196" s="29"/>
      <c r="C196" s="29"/>
      <c r="D196" s="29"/>
      <c r="E196" s="15"/>
      <c r="F196" s="15"/>
      <c r="G196" s="15"/>
      <c r="H196" s="15"/>
      <c r="I196" s="15"/>
      <c r="J196" s="15"/>
    </row>
    <row r="197" spans="1:11" x14ac:dyDescent="0.2">
      <c r="B197" s="148"/>
      <c r="C197" s="148" t="s">
        <v>110</v>
      </c>
      <c r="D197" s="148"/>
    </row>
    <row r="198" spans="1:11" x14ac:dyDescent="0.2">
      <c r="B198" s="148"/>
      <c r="C198" s="148"/>
      <c r="D198" s="148"/>
    </row>
    <row r="199" spans="1:11" ht="22.15" customHeight="1" x14ac:dyDescent="0.2">
      <c r="A199" s="13" t="s">
        <v>3</v>
      </c>
      <c r="B199" s="440" t="s">
        <v>16</v>
      </c>
      <c r="C199" s="441"/>
      <c r="D199" s="441"/>
      <c r="E199" s="441"/>
      <c r="F199" s="442"/>
      <c r="G199" s="435" t="s">
        <v>85</v>
      </c>
      <c r="H199" s="435"/>
      <c r="I199" s="435" t="s">
        <v>86</v>
      </c>
      <c r="J199" s="435"/>
    </row>
    <row r="200" spans="1:11" x14ac:dyDescent="0.2">
      <c r="A200" s="12">
        <v>1</v>
      </c>
      <c r="B200" s="440">
        <v>2</v>
      </c>
      <c r="C200" s="441"/>
      <c r="D200" s="441"/>
      <c r="E200" s="441"/>
      <c r="F200" s="442"/>
      <c r="G200" s="443">
        <v>3</v>
      </c>
      <c r="H200" s="443"/>
      <c r="I200" s="443">
        <v>4</v>
      </c>
      <c r="J200" s="443"/>
    </row>
    <row r="201" spans="1:11" ht="44.25" customHeight="1" x14ac:dyDescent="0.2">
      <c r="A201" s="12">
        <v>1</v>
      </c>
      <c r="B201" s="444" t="s">
        <v>439</v>
      </c>
      <c r="C201" s="445"/>
      <c r="D201" s="445"/>
      <c r="E201" s="445"/>
      <c r="F201" s="446"/>
      <c r="G201" s="432">
        <v>1</v>
      </c>
      <c r="H201" s="432"/>
      <c r="I201" s="434">
        <v>36000</v>
      </c>
      <c r="J201" s="434"/>
    </row>
    <row r="202" spans="1:11" ht="44.25" hidden="1" customHeight="1" x14ac:dyDescent="0.2">
      <c r="A202" s="12"/>
      <c r="B202" s="437"/>
      <c r="C202" s="438"/>
      <c r="D202" s="438"/>
      <c r="E202" s="438"/>
      <c r="F202" s="439"/>
      <c r="G202" s="432"/>
      <c r="H202" s="432"/>
      <c r="I202" s="434"/>
      <c r="J202" s="434"/>
    </row>
    <row r="203" spans="1:11" x14ac:dyDescent="0.2">
      <c r="A203" s="12"/>
      <c r="B203" s="440" t="s">
        <v>13</v>
      </c>
      <c r="C203" s="441"/>
      <c r="D203" s="441"/>
      <c r="E203" s="441"/>
      <c r="F203" s="442"/>
      <c r="G203" s="433" t="s">
        <v>14</v>
      </c>
      <c r="H203" s="433"/>
      <c r="I203" s="433">
        <f>SUM(I201:J202)</f>
        <v>36000</v>
      </c>
      <c r="J203" s="433"/>
    </row>
    <row r="205" spans="1:11" hidden="1" x14ac:dyDescent="0.2">
      <c r="C205" s="6" t="s">
        <v>87</v>
      </c>
    </row>
    <row r="206" spans="1:11" hidden="1" x14ac:dyDescent="0.2"/>
    <row r="207" spans="1:11" ht="22.15" hidden="1" customHeight="1" x14ac:dyDescent="0.2">
      <c r="A207" s="13" t="s">
        <v>3</v>
      </c>
      <c r="B207" s="435" t="s">
        <v>16</v>
      </c>
      <c r="C207" s="435"/>
      <c r="D207" s="435"/>
      <c r="E207" s="435" t="s">
        <v>79</v>
      </c>
      <c r="F207" s="435"/>
      <c r="G207" s="435" t="s">
        <v>88</v>
      </c>
      <c r="H207" s="435"/>
      <c r="I207" s="435" t="s">
        <v>73</v>
      </c>
      <c r="J207" s="435"/>
    </row>
    <row r="208" spans="1:11" hidden="1" x14ac:dyDescent="0.2">
      <c r="A208" s="147">
        <v>1</v>
      </c>
      <c r="B208" s="432">
        <v>2</v>
      </c>
      <c r="C208" s="432"/>
      <c r="D208" s="432"/>
      <c r="E208" s="432">
        <v>3</v>
      </c>
      <c r="F208" s="432"/>
      <c r="G208" s="436">
        <v>4</v>
      </c>
      <c r="H208" s="436"/>
      <c r="I208" s="436">
        <v>5</v>
      </c>
      <c r="J208" s="436"/>
    </row>
    <row r="209" spans="1:13" ht="77.25" hidden="1" customHeight="1" x14ac:dyDescent="0.2">
      <c r="A209" s="12">
        <v>1</v>
      </c>
      <c r="B209" s="431" t="s">
        <v>412</v>
      </c>
      <c r="C209" s="431"/>
      <c r="D209" s="431"/>
      <c r="E209" s="432"/>
      <c r="F209" s="432"/>
      <c r="G209" s="433"/>
      <c r="H209" s="433"/>
      <c r="I209" s="434"/>
      <c r="J209" s="434"/>
      <c r="K209" s="15"/>
    </row>
    <row r="210" spans="1:13" hidden="1" x14ac:dyDescent="0.2">
      <c r="A210" s="12"/>
      <c r="B210" s="431"/>
      <c r="C210" s="431"/>
      <c r="D210" s="431"/>
      <c r="E210" s="432"/>
      <c r="F210" s="432"/>
      <c r="G210" s="433" t="s">
        <v>14</v>
      </c>
      <c r="H210" s="433"/>
      <c r="I210" s="433">
        <f>SUM(I209:J209)</f>
        <v>0</v>
      </c>
      <c r="J210" s="433"/>
      <c r="L210" s="15" t="s">
        <v>35</v>
      </c>
      <c r="M210" s="15"/>
    </row>
    <row r="214" spans="1:13" x14ac:dyDescent="0.2">
      <c r="K214" s="15"/>
      <c r="L214" s="15"/>
      <c r="M214" s="15"/>
    </row>
    <row r="215" spans="1:13" x14ac:dyDescent="0.2">
      <c r="B215" s="6" t="s">
        <v>139</v>
      </c>
      <c r="J215" s="15">
        <f>I195+I203</f>
        <v>36000</v>
      </c>
      <c r="K215" s="15"/>
      <c r="L215" s="15"/>
      <c r="M215" s="15"/>
    </row>
    <row r="216" spans="1:13" x14ac:dyDescent="0.2">
      <c r="K216" s="15"/>
      <c r="L216" s="15"/>
      <c r="M216" s="15"/>
    </row>
    <row r="217" spans="1:13" x14ac:dyDescent="0.2">
      <c r="B217" s="2" t="s">
        <v>128</v>
      </c>
      <c r="J217" s="65">
        <f>I195+I203</f>
        <v>36000</v>
      </c>
    </row>
  </sheetData>
  <mergeCells count="385">
    <mergeCell ref="B203:F203"/>
    <mergeCell ref="G203:H203"/>
    <mergeCell ref="I203:J203"/>
    <mergeCell ref="B210:D210"/>
    <mergeCell ref="E210:F210"/>
    <mergeCell ref="G210:H210"/>
    <mergeCell ref="I210:J210"/>
    <mergeCell ref="B193:D193"/>
    <mergeCell ref="E193:F193"/>
    <mergeCell ref="G193:H193"/>
    <mergeCell ref="I193:J193"/>
    <mergeCell ref="B194:D194"/>
    <mergeCell ref="E194:F194"/>
    <mergeCell ref="G194:H194"/>
    <mergeCell ref="I194:J194"/>
    <mergeCell ref="B195:D195"/>
    <mergeCell ref="E195:F195"/>
    <mergeCell ref="G195:H195"/>
    <mergeCell ref="I195:J195"/>
    <mergeCell ref="G208:H208"/>
    <mergeCell ref="I208:J208"/>
    <mergeCell ref="B207:D207"/>
    <mergeCell ref="E207:F207"/>
    <mergeCell ref="B208:D208"/>
    <mergeCell ref="B146:C146"/>
    <mergeCell ref="D146:E146"/>
    <mergeCell ref="G146:H146"/>
    <mergeCell ref="I146:J146"/>
    <mergeCell ref="B163:D163"/>
    <mergeCell ref="E163:F163"/>
    <mergeCell ref="G163:H163"/>
    <mergeCell ref="I163:J163"/>
    <mergeCell ref="B172:C172"/>
    <mergeCell ref="D172:E172"/>
    <mergeCell ref="G172:H172"/>
    <mergeCell ref="I172:J172"/>
    <mergeCell ref="B169:C169"/>
    <mergeCell ref="D169:E169"/>
    <mergeCell ref="G169:H169"/>
    <mergeCell ref="I169:J169"/>
    <mergeCell ref="B170:C170"/>
    <mergeCell ref="D170:E170"/>
    <mergeCell ref="G170:H170"/>
    <mergeCell ref="I170:J170"/>
    <mergeCell ref="B167:C167"/>
    <mergeCell ref="D167:E167"/>
    <mergeCell ref="G167:H167"/>
    <mergeCell ref="I167:J167"/>
    <mergeCell ref="B119:D119"/>
    <mergeCell ref="E119:F119"/>
    <mergeCell ref="G119:H119"/>
    <mergeCell ref="I119:J119"/>
    <mergeCell ref="B120:D120"/>
    <mergeCell ref="E120:F120"/>
    <mergeCell ref="G120:H120"/>
    <mergeCell ref="I120:J120"/>
    <mergeCell ref="B133:D133"/>
    <mergeCell ref="E133:F133"/>
    <mergeCell ref="G133:H133"/>
    <mergeCell ref="I133:J133"/>
    <mergeCell ref="B128:D128"/>
    <mergeCell ref="E128:F128"/>
    <mergeCell ref="G128:H128"/>
    <mergeCell ref="I128:J128"/>
    <mergeCell ref="B129:D129"/>
    <mergeCell ref="E129:F129"/>
    <mergeCell ref="G129:H129"/>
    <mergeCell ref="I129:J129"/>
    <mergeCell ref="B127:D127"/>
    <mergeCell ref="E127:F127"/>
    <mergeCell ref="G127:H127"/>
    <mergeCell ref="I127:J127"/>
    <mergeCell ref="B103:D103"/>
    <mergeCell ref="E103:F103"/>
    <mergeCell ref="H103:I103"/>
    <mergeCell ref="B104:D104"/>
    <mergeCell ref="E104:F104"/>
    <mergeCell ref="H104:I104"/>
    <mergeCell ref="B105:D105"/>
    <mergeCell ref="E105:F105"/>
    <mergeCell ref="H105:I105"/>
    <mergeCell ref="B192:D192"/>
    <mergeCell ref="E192:F192"/>
    <mergeCell ref="G192:H192"/>
    <mergeCell ref="I192:J192"/>
    <mergeCell ref="B186:D186"/>
    <mergeCell ref="E186:F186"/>
    <mergeCell ref="G186:H186"/>
    <mergeCell ref="I186:J186"/>
    <mergeCell ref="B190:D190"/>
    <mergeCell ref="E190:F190"/>
    <mergeCell ref="G190:H190"/>
    <mergeCell ref="I190:J190"/>
    <mergeCell ref="B156:D156"/>
    <mergeCell ref="E156:F156"/>
    <mergeCell ref="G156:H156"/>
    <mergeCell ref="I156:J156"/>
    <mergeCell ref="B157:D157"/>
    <mergeCell ref="E157:F157"/>
    <mergeCell ref="G157:H157"/>
    <mergeCell ref="I157:J157"/>
    <mergeCell ref="G191:H191"/>
    <mergeCell ref="I191:J191"/>
    <mergeCell ref="B173:C173"/>
    <mergeCell ref="D173:E173"/>
    <mergeCell ref="G173:H173"/>
    <mergeCell ref="I173:J173"/>
    <mergeCell ref="B180:D180"/>
    <mergeCell ref="E180:F180"/>
    <mergeCell ref="G180:H180"/>
    <mergeCell ref="I180:J180"/>
    <mergeCell ref="B184:D184"/>
    <mergeCell ref="E184:F184"/>
    <mergeCell ref="G184:H184"/>
    <mergeCell ref="I184:J184"/>
    <mergeCell ref="B185:D185"/>
    <mergeCell ref="E185:F185"/>
    <mergeCell ref="B155:D155"/>
    <mergeCell ref="E155:F155"/>
    <mergeCell ref="G155:H155"/>
    <mergeCell ref="I155:J155"/>
    <mergeCell ref="B114:D114"/>
    <mergeCell ref="E114:F114"/>
    <mergeCell ref="G114:H114"/>
    <mergeCell ref="I114:J114"/>
    <mergeCell ref="B115:D115"/>
    <mergeCell ref="E115:F115"/>
    <mergeCell ref="G115:H115"/>
    <mergeCell ref="I115:J115"/>
    <mergeCell ref="B144:C144"/>
    <mergeCell ref="D144:E144"/>
    <mergeCell ref="G144:H144"/>
    <mergeCell ref="I144:J144"/>
    <mergeCell ref="B145:C145"/>
    <mergeCell ref="D145:E145"/>
    <mergeCell ref="G145:H145"/>
    <mergeCell ref="I145:J145"/>
    <mergeCell ref="B147:C147"/>
    <mergeCell ref="D147:E147"/>
    <mergeCell ref="G147:H147"/>
    <mergeCell ref="I147:J147"/>
    <mergeCell ref="B112:D112"/>
    <mergeCell ref="E112:F112"/>
    <mergeCell ref="G112:H112"/>
    <mergeCell ref="I112:J112"/>
    <mergeCell ref="B113:D113"/>
    <mergeCell ref="E113:F113"/>
    <mergeCell ref="G113:H113"/>
    <mergeCell ref="I113:J113"/>
    <mergeCell ref="G207:H207"/>
    <mergeCell ref="I207:J207"/>
    <mergeCell ref="G199:H199"/>
    <mergeCell ref="I199:J199"/>
    <mergeCell ref="B199:F199"/>
    <mergeCell ref="B200:F200"/>
    <mergeCell ref="G200:H200"/>
    <mergeCell ref="I200:J200"/>
    <mergeCell ref="B201:F201"/>
    <mergeCell ref="G201:H201"/>
    <mergeCell ref="I201:J201"/>
    <mergeCell ref="B202:F202"/>
    <mergeCell ref="G202:H202"/>
    <mergeCell ref="I202:J202"/>
    <mergeCell ref="B191:D191"/>
    <mergeCell ref="E191:F191"/>
    <mergeCell ref="E208:F208"/>
    <mergeCell ref="B209:D209"/>
    <mergeCell ref="E209:F209"/>
    <mergeCell ref="G209:H209"/>
    <mergeCell ref="I209:J209"/>
    <mergeCell ref="B178:D178"/>
    <mergeCell ref="E178:F178"/>
    <mergeCell ref="G178:H178"/>
    <mergeCell ref="I178:J178"/>
    <mergeCell ref="G185:H185"/>
    <mergeCell ref="I185:J185"/>
    <mergeCell ref="B183:D183"/>
    <mergeCell ref="E183:F183"/>
    <mergeCell ref="G183:H183"/>
    <mergeCell ref="I183:J183"/>
    <mergeCell ref="B181:D181"/>
    <mergeCell ref="E181:F181"/>
    <mergeCell ref="G181:H181"/>
    <mergeCell ref="I181:J181"/>
    <mergeCell ref="B182:D182"/>
    <mergeCell ref="E182:F182"/>
    <mergeCell ref="G182:H182"/>
    <mergeCell ref="I182:J182"/>
    <mergeCell ref="B179:D179"/>
    <mergeCell ref="E179:F179"/>
    <mergeCell ref="G179:H179"/>
    <mergeCell ref="I179:J179"/>
    <mergeCell ref="B168:C168"/>
    <mergeCell ref="D168:E168"/>
    <mergeCell ref="G168:H168"/>
    <mergeCell ref="I168:J168"/>
    <mergeCell ref="B160:D160"/>
    <mergeCell ref="E160:F160"/>
    <mergeCell ref="G160:H160"/>
    <mergeCell ref="I160:J160"/>
    <mergeCell ref="B162:D162"/>
    <mergeCell ref="E162:F162"/>
    <mergeCell ref="G162:H162"/>
    <mergeCell ref="I162:J162"/>
    <mergeCell ref="B171:C171"/>
    <mergeCell ref="D171:E171"/>
    <mergeCell ref="G171:H171"/>
    <mergeCell ref="I171:J171"/>
    <mergeCell ref="B174:C174"/>
    <mergeCell ref="D174:E174"/>
    <mergeCell ref="G174:H174"/>
    <mergeCell ref="I174:J174"/>
    <mergeCell ref="B158:D158"/>
    <mergeCell ref="E158:F158"/>
    <mergeCell ref="G158:H158"/>
    <mergeCell ref="I158:J158"/>
    <mergeCell ref="B159:D159"/>
    <mergeCell ref="E159:F159"/>
    <mergeCell ref="G159:H159"/>
    <mergeCell ref="I159:J159"/>
    <mergeCell ref="B161:D161"/>
    <mergeCell ref="E161:F161"/>
    <mergeCell ref="G161:H161"/>
    <mergeCell ref="I161:J161"/>
    <mergeCell ref="B148:C148"/>
    <mergeCell ref="D148:E148"/>
    <mergeCell ref="G148:H148"/>
    <mergeCell ref="I148:J148"/>
    <mergeCell ref="B132:D132"/>
    <mergeCell ref="E132:F132"/>
    <mergeCell ref="G132:H132"/>
    <mergeCell ref="I132:J132"/>
    <mergeCell ref="B130:D130"/>
    <mergeCell ref="E130:F130"/>
    <mergeCell ref="G130:H130"/>
    <mergeCell ref="I130:J130"/>
    <mergeCell ref="B131:D131"/>
    <mergeCell ref="E131:F131"/>
    <mergeCell ref="G131:H131"/>
    <mergeCell ref="I131:J131"/>
    <mergeCell ref="B134:D134"/>
    <mergeCell ref="E134:F134"/>
    <mergeCell ref="G134:H134"/>
    <mergeCell ref="I134:J134"/>
    <mergeCell ref="B135:D135"/>
    <mergeCell ref="E135:F135"/>
    <mergeCell ref="G135:H135"/>
    <mergeCell ref="I135:J135"/>
    <mergeCell ref="B116:D116"/>
    <mergeCell ref="E116:F116"/>
    <mergeCell ref="G116:H116"/>
    <mergeCell ref="I116:J116"/>
    <mergeCell ref="B117:D117"/>
    <mergeCell ref="E117:F117"/>
    <mergeCell ref="G117:H117"/>
    <mergeCell ref="I117:J117"/>
    <mergeCell ref="B118:D118"/>
    <mergeCell ref="E118:F118"/>
    <mergeCell ref="G118:H118"/>
    <mergeCell ref="I118:J118"/>
    <mergeCell ref="B102:D102"/>
    <mergeCell ref="E102:F102"/>
    <mergeCell ref="H102:I102"/>
    <mergeCell ref="B100:D100"/>
    <mergeCell ref="E100:F100"/>
    <mergeCell ref="H100:I100"/>
    <mergeCell ref="B101:D101"/>
    <mergeCell ref="E101:F101"/>
    <mergeCell ref="H101:I101"/>
    <mergeCell ref="B98:D98"/>
    <mergeCell ref="E98:F98"/>
    <mergeCell ref="H98:I98"/>
    <mergeCell ref="B99:D99"/>
    <mergeCell ref="E99:F99"/>
    <mergeCell ref="H99:I99"/>
    <mergeCell ref="B90:D90"/>
    <mergeCell ref="E90:F90"/>
    <mergeCell ref="G90:H90"/>
    <mergeCell ref="I90:J90"/>
    <mergeCell ref="B97:D97"/>
    <mergeCell ref="E97:F97"/>
    <mergeCell ref="H97:I97"/>
    <mergeCell ref="B88:D88"/>
    <mergeCell ref="E88:F88"/>
    <mergeCell ref="G88:H88"/>
    <mergeCell ref="I88:J88"/>
    <mergeCell ref="B89:D89"/>
    <mergeCell ref="E89:F89"/>
    <mergeCell ref="G89:H89"/>
    <mergeCell ref="I89:J89"/>
    <mergeCell ref="B86:D86"/>
    <mergeCell ref="E86:F86"/>
    <mergeCell ref="G86:H86"/>
    <mergeCell ref="I86:J86"/>
    <mergeCell ref="B87:D87"/>
    <mergeCell ref="E87:F87"/>
    <mergeCell ref="G87:H87"/>
    <mergeCell ref="I87:J87"/>
    <mergeCell ref="B84:D84"/>
    <mergeCell ref="E84:F84"/>
    <mergeCell ref="G84:H84"/>
    <mergeCell ref="I84:J84"/>
    <mergeCell ref="B85:D85"/>
    <mergeCell ref="E85:F85"/>
    <mergeCell ref="G85:H85"/>
    <mergeCell ref="I85:J85"/>
    <mergeCell ref="B76:H76"/>
    <mergeCell ref="B82:D82"/>
    <mergeCell ref="E82:F82"/>
    <mergeCell ref="G82:H82"/>
    <mergeCell ref="I82:J82"/>
    <mergeCell ref="B83:D83"/>
    <mergeCell ref="E83:F83"/>
    <mergeCell ref="G83:H83"/>
    <mergeCell ref="I83:J83"/>
    <mergeCell ref="B70:H70"/>
    <mergeCell ref="B71:H71"/>
    <mergeCell ref="B72:H72"/>
    <mergeCell ref="B73:H73"/>
    <mergeCell ref="B74:H74"/>
    <mergeCell ref="B75:H75"/>
    <mergeCell ref="B64:H64"/>
    <mergeCell ref="B65:H65"/>
    <mergeCell ref="B66:H66"/>
    <mergeCell ref="B67:H67"/>
    <mergeCell ref="B68:H68"/>
    <mergeCell ref="B69:H69"/>
    <mergeCell ref="B49:D49"/>
    <mergeCell ref="E49:G49"/>
    <mergeCell ref="B50:D50"/>
    <mergeCell ref="E50:G50"/>
    <mergeCell ref="B51:D51"/>
    <mergeCell ref="E51:G51"/>
    <mergeCell ref="B46:D46"/>
    <mergeCell ref="E46:G46"/>
    <mergeCell ref="B47:D47"/>
    <mergeCell ref="E47:G47"/>
    <mergeCell ref="B48:D48"/>
    <mergeCell ref="E48:G48"/>
    <mergeCell ref="B55:D55"/>
    <mergeCell ref="E55:G55"/>
    <mergeCell ref="A56:D56"/>
    <mergeCell ref="E56:G56"/>
    <mergeCell ref="B62:H62"/>
    <mergeCell ref="B63:H63"/>
    <mergeCell ref="B52:D52"/>
    <mergeCell ref="E52:G52"/>
    <mergeCell ref="B53:D53"/>
    <mergeCell ref="E53:G53"/>
    <mergeCell ref="B54:D54"/>
    <mergeCell ref="E54:G54"/>
    <mergeCell ref="J14:J16"/>
    <mergeCell ref="D15:D16"/>
    <mergeCell ref="B34:D34"/>
    <mergeCell ref="E34:G34"/>
    <mergeCell ref="E15:G15"/>
    <mergeCell ref="A28:B28"/>
    <mergeCell ref="B32:D32"/>
    <mergeCell ref="E32:G32"/>
    <mergeCell ref="B33:D33"/>
    <mergeCell ref="E33:G33"/>
    <mergeCell ref="A42:D42"/>
    <mergeCell ref="E42:G42"/>
    <mergeCell ref="C4:J5"/>
    <mergeCell ref="C6:J6"/>
    <mergeCell ref="B35:D35"/>
    <mergeCell ref="E35:G35"/>
    <mergeCell ref="B36:D36"/>
    <mergeCell ref="E36:G36"/>
    <mergeCell ref="B40:D40"/>
    <mergeCell ref="E40:G40"/>
    <mergeCell ref="B41:D41"/>
    <mergeCell ref="E41:G41"/>
    <mergeCell ref="B37:D37"/>
    <mergeCell ref="E37:G37"/>
    <mergeCell ref="B38:D38"/>
    <mergeCell ref="E38:G38"/>
    <mergeCell ref="B39:D39"/>
    <mergeCell ref="E39:G39"/>
    <mergeCell ref="A14:A16"/>
    <mergeCell ref="B14:B16"/>
    <mergeCell ref="C14:C16"/>
    <mergeCell ref="D14:G14"/>
    <mergeCell ref="H14:H16"/>
    <mergeCell ref="I14:I16"/>
  </mergeCells>
  <pageMargins left="0.39370078740157483" right="0.39370078740157483" top="0.74803149606299213" bottom="0.74803149606299213" header="0.31496062992125984" footer="0.31496062992125984"/>
  <pageSetup paperSize="9" scale="8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AB228"/>
  <sheetViews>
    <sheetView workbookViewId="0">
      <selection activeCell="G208" sqref="G208:H208"/>
    </sheetView>
  </sheetViews>
  <sheetFormatPr defaultColWidth="8.85546875" defaultRowHeight="12" x14ac:dyDescent="0.2"/>
  <cols>
    <col min="1" max="1" width="4.7109375" style="6" customWidth="1"/>
    <col min="2" max="2" width="16.28515625" style="6" customWidth="1"/>
    <col min="3" max="3" width="7.5703125" style="6" customWidth="1"/>
    <col min="4" max="4" width="6.85546875" style="6" customWidth="1"/>
    <col min="5" max="5" width="7.85546875" style="6" customWidth="1"/>
    <col min="6" max="6" width="9" style="6" customWidth="1"/>
    <col min="7" max="7" width="10.28515625" style="6" customWidth="1"/>
    <col min="8" max="8" width="8.140625" style="6" customWidth="1"/>
    <col min="9" max="9" width="9.7109375" style="6" customWidth="1"/>
    <col min="10" max="10" width="9.85546875" style="6" customWidth="1"/>
    <col min="11" max="11" width="9.7109375" style="6" hidden="1" customWidth="1"/>
    <col min="12" max="12" width="10.140625" style="6" hidden="1" customWidth="1"/>
    <col min="13" max="16384" width="8.85546875" style="6"/>
  </cols>
  <sheetData>
    <row r="2" spans="1:28" x14ac:dyDescent="0.2">
      <c r="D2" s="6" t="s">
        <v>0</v>
      </c>
    </row>
    <row r="3" spans="1:28" x14ac:dyDescent="0.2">
      <c r="C3" s="1" t="s">
        <v>496</v>
      </c>
      <c r="D3" s="1"/>
      <c r="E3" s="1"/>
      <c r="F3" s="1"/>
      <c r="G3" s="1"/>
      <c r="H3" s="1"/>
      <c r="I3" s="1"/>
      <c r="J3" s="1"/>
    </row>
    <row r="4" spans="1:28" ht="12" customHeight="1" x14ac:dyDescent="0.2">
      <c r="C4" s="476" t="s">
        <v>138</v>
      </c>
      <c r="D4" s="476"/>
      <c r="E4" s="476"/>
      <c r="F4" s="476"/>
      <c r="G4" s="476"/>
      <c r="H4" s="476"/>
      <c r="I4" s="476"/>
      <c r="J4" s="476"/>
    </row>
    <row r="5" spans="1:28" x14ac:dyDescent="0.2">
      <c r="C5" s="476"/>
      <c r="D5" s="476"/>
      <c r="E5" s="476"/>
      <c r="F5" s="476"/>
      <c r="G5" s="476"/>
      <c r="H5" s="476"/>
      <c r="I5" s="476"/>
      <c r="J5" s="476"/>
    </row>
    <row r="6" spans="1:28" ht="28.9" customHeight="1" x14ac:dyDescent="0.2">
      <c r="C6" s="477" t="s">
        <v>117</v>
      </c>
      <c r="D6" s="477"/>
      <c r="E6" s="477"/>
      <c r="F6" s="477"/>
      <c r="G6" s="477"/>
      <c r="H6" s="477"/>
      <c r="I6" s="477"/>
      <c r="J6" s="477"/>
      <c r="K6" s="7"/>
      <c r="L6" s="7"/>
      <c r="M6" s="7"/>
      <c r="N6" s="7"/>
      <c r="O6" s="7"/>
      <c r="P6" s="7"/>
      <c r="Q6" s="7"/>
      <c r="R6" s="7"/>
      <c r="S6" s="7"/>
      <c r="T6" s="7"/>
      <c r="U6" s="7"/>
      <c r="V6" s="7"/>
      <c r="W6" s="7"/>
      <c r="X6" s="7"/>
      <c r="Y6" s="7"/>
      <c r="Z6" s="7"/>
      <c r="AA6" s="7"/>
      <c r="AB6" s="7"/>
    </row>
    <row r="7" spans="1:28" ht="13.15" customHeight="1" x14ac:dyDescent="0.2">
      <c r="C7" s="51"/>
      <c r="D7" s="51"/>
      <c r="E7" s="51"/>
      <c r="F7" s="51"/>
      <c r="G7" s="51"/>
      <c r="H7" s="51"/>
      <c r="I7" s="51"/>
      <c r="J7" s="51"/>
      <c r="K7" s="7"/>
      <c r="L7" s="7"/>
      <c r="M7" s="7"/>
      <c r="N7" s="7"/>
      <c r="O7" s="7"/>
      <c r="P7" s="7"/>
      <c r="Q7" s="7"/>
      <c r="R7" s="7"/>
      <c r="S7" s="7"/>
      <c r="T7" s="7"/>
      <c r="U7" s="7"/>
      <c r="V7" s="7"/>
      <c r="W7" s="7"/>
      <c r="X7" s="7"/>
      <c r="Y7" s="7"/>
      <c r="Z7" s="7"/>
      <c r="AA7" s="7"/>
      <c r="AB7" s="7"/>
    </row>
    <row r="8" spans="1:28" s="8" customFormat="1" hidden="1" x14ac:dyDescent="0.2">
      <c r="B8" s="8" t="s">
        <v>1</v>
      </c>
    </row>
    <row r="9" spans="1:28" s="8" customFormat="1" hidden="1" x14ac:dyDescent="0.2"/>
    <row r="10" spans="1:28" hidden="1" x14ac:dyDescent="0.2">
      <c r="A10" s="6" t="s">
        <v>99</v>
      </c>
    </row>
    <row r="11" spans="1:28" hidden="1" x14ac:dyDescent="0.2">
      <c r="A11" s="6" t="s">
        <v>56</v>
      </c>
      <c r="D11" s="41" t="s">
        <v>119</v>
      </c>
      <c r="E11" s="41"/>
      <c r="F11" s="41"/>
    </row>
    <row r="12" spans="1:28" hidden="1" x14ac:dyDescent="0.2"/>
    <row r="13" spans="1:28" hidden="1" x14ac:dyDescent="0.2">
      <c r="C13" s="6" t="s">
        <v>2</v>
      </c>
    </row>
    <row r="14" spans="1:28" ht="31.9" hidden="1" customHeight="1" x14ac:dyDescent="0.2">
      <c r="A14" s="464" t="s">
        <v>3</v>
      </c>
      <c r="B14" s="501" t="s">
        <v>4</v>
      </c>
      <c r="C14" s="501" t="s">
        <v>5</v>
      </c>
      <c r="D14" s="478" t="s">
        <v>6</v>
      </c>
      <c r="E14" s="504"/>
      <c r="F14" s="504"/>
      <c r="G14" s="479"/>
      <c r="H14" s="501" t="s">
        <v>12</v>
      </c>
      <c r="I14" s="501" t="s">
        <v>98</v>
      </c>
      <c r="J14" s="501" t="s">
        <v>62</v>
      </c>
    </row>
    <row r="15" spans="1:28" ht="19.149999999999999" hidden="1" customHeight="1" x14ac:dyDescent="0.2">
      <c r="A15" s="465"/>
      <c r="B15" s="502"/>
      <c r="C15" s="502"/>
      <c r="D15" s="464" t="s">
        <v>7</v>
      </c>
      <c r="E15" s="505" t="s">
        <v>8</v>
      </c>
      <c r="F15" s="506"/>
      <c r="G15" s="507"/>
      <c r="H15" s="502"/>
      <c r="I15" s="502"/>
      <c r="J15" s="502"/>
    </row>
    <row r="16" spans="1:28" ht="67.150000000000006" hidden="1" customHeight="1" x14ac:dyDescent="0.2">
      <c r="A16" s="466"/>
      <c r="B16" s="503"/>
      <c r="C16" s="503"/>
      <c r="D16" s="466"/>
      <c r="E16" s="9" t="s">
        <v>9</v>
      </c>
      <c r="F16" s="9" t="s">
        <v>10</v>
      </c>
      <c r="G16" s="9" t="s">
        <v>11</v>
      </c>
      <c r="H16" s="503"/>
      <c r="I16" s="503"/>
      <c r="J16" s="503"/>
    </row>
    <row r="17" spans="1:13" s="11" customFormat="1" ht="10.9" hidden="1" customHeight="1" x14ac:dyDescent="0.2">
      <c r="A17" s="57">
        <v>1</v>
      </c>
      <c r="B17" s="57">
        <v>2</v>
      </c>
      <c r="C17" s="57">
        <v>3</v>
      </c>
      <c r="D17" s="57">
        <v>4</v>
      </c>
      <c r="E17" s="57">
        <v>5</v>
      </c>
      <c r="F17" s="57">
        <v>6</v>
      </c>
      <c r="G17" s="57">
        <v>7</v>
      </c>
      <c r="H17" s="57">
        <v>8</v>
      </c>
      <c r="I17" s="57">
        <v>9</v>
      </c>
      <c r="J17" s="57">
        <v>10</v>
      </c>
    </row>
    <row r="18" spans="1:13" hidden="1" x14ac:dyDescent="0.2">
      <c r="A18" s="12"/>
      <c r="B18" s="13"/>
      <c r="C18" s="57"/>
      <c r="D18" s="14"/>
      <c r="E18" s="14"/>
      <c r="F18" s="14"/>
      <c r="G18" s="14"/>
      <c r="H18" s="14"/>
      <c r="I18" s="14"/>
      <c r="J18" s="14"/>
    </row>
    <row r="19" spans="1:13" ht="15.6" hidden="1" customHeight="1" x14ac:dyDescent="0.2">
      <c r="A19" s="457" t="s">
        <v>13</v>
      </c>
      <c r="B19" s="459"/>
      <c r="C19" s="57">
        <f>SUM(C18:C18)</f>
        <v>0</v>
      </c>
      <c r="D19" s="57"/>
      <c r="E19" s="57" t="s">
        <v>14</v>
      </c>
      <c r="F19" s="57" t="s">
        <v>14</v>
      </c>
      <c r="G19" s="57" t="s">
        <v>14</v>
      </c>
      <c r="H19" s="57" t="s">
        <v>14</v>
      </c>
      <c r="I19" s="57" t="s">
        <v>14</v>
      </c>
      <c r="J19" s="14">
        <f>SUM(J18:J18)</f>
        <v>0</v>
      </c>
      <c r="K19" s="15"/>
      <c r="L19" s="15"/>
      <c r="M19" s="15"/>
    </row>
    <row r="20" spans="1:13" hidden="1" x14ac:dyDescent="0.2"/>
    <row r="21" spans="1:13" hidden="1" x14ac:dyDescent="0.2">
      <c r="C21" s="6" t="s">
        <v>15</v>
      </c>
    </row>
    <row r="22" spans="1:13" hidden="1" x14ac:dyDescent="0.2"/>
    <row r="23" spans="1:13" ht="57" hidden="1" customHeight="1" x14ac:dyDescent="0.2">
      <c r="A23" s="16" t="s">
        <v>3</v>
      </c>
      <c r="B23" s="440" t="s">
        <v>16</v>
      </c>
      <c r="C23" s="441"/>
      <c r="D23" s="442"/>
      <c r="E23" s="440" t="s">
        <v>17</v>
      </c>
      <c r="F23" s="441"/>
      <c r="G23" s="442"/>
      <c r="H23" s="9" t="s">
        <v>18</v>
      </c>
      <c r="I23" s="9" t="s">
        <v>19</v>
      </c>
      <c r="J23" s="9" t="s">
        <v>20</v>
      </c>
    </row>
    <row r="24" spans="1:13" ht="15" hidden="1" customHeight="1" x14ac:dyDescent="0.2">
      <c r="A24" s="57">
        <v>1</v>
      </c>
      <c r="B24" s="440">
        <v>2</v>
      </c>
      <c r="C24" s="441"/>
      <c r="D24" s="442"/>
      <c r="E24" s="440">
        <v>3</v>
      </c>
      <c r="F24" s="441"/>
      <c r="G24" s="442"/>
      <c r="H24" s="57">
        <v>4</v>
      </c>
      <c r="I24" s="57">
        <v>5</v>
      </c>
      <c r="J24" s="57">
        <v>6</v>
      </c>
    </row>
    <row r="25" spans="1:13" hidden="1" x14ac:dyDescent="0.2">
      <c r="A25" s="12"/>
      <c r="B25" s="440"/>
      <c r="C25" s="441"/>
      <c r="D25" s="442"/>
      <c r="E25" s="440"/>
      <c r="F25" s="441"/>
      <c r="G25" s="442"/>
      <c r="H25" s="12"/>
      <c r="I25" s="12"/>
      <c r="J25" s="17">
        <f>E25*H25*I25</f>
        <v>0</v>
      </c>
    </row>
    <row r="26" spans="1:13" hidden="1" x14ac:dyDescent="0.2">
      <c r="A26" s="12"/>
      <c r="B26" s="440"/>
      <c r="C26" s="441"/>
      <c r="D26" s="442"/>
      <c r="E26" s="440"/>
      <c r="F26" s="441"/>
      <c r="G26" s="442"/>
      <c r="H26" s="12"/>
      <c r="I26" s="12"/>
      <c r="J26" s="17">
        <f t="shared" ref="J26:J32" si="0">E26*H26*I26</f>
        <v>0</v>
      </c>
    </row>
    <row r="27" spans="1:13" hidden="1" x14ac:dyDescent="0.2">
      <c r="A27" s="12"/>
      <c r="B27" s="440"/>
      <c r="C27" s="441"/>
      <c r="D27" s="442"/>
      <c r="E27" s="440"/>
      <c r="F27" s="441"/>
      <c r="G27" s="442"/>
      <c r="H27" s="12"/>
      <c r="I27" s="12"/>
      <c r="J27" s="17">
        <f t="shared" si="0"/>
        <v>0</v>
      </c>
    </row>
    <row r="28" spans="1:13" hidden="1" x14ac:dyDescent="0.2">
      <c r="A28" s="12"/>
      <c r="B28" s="440"/>
      <c r="C28" s="441"/>
      <c r="D28" s="442"/>
      <c r="E28" s="440"/>
      <c r="F28" s="441"/>
      <c r="G28" s="442"/>
      <c r="H28" s="12"/>
      <c r="I28" s="12"/>
      <c r="J28" s="17">
        <f t="shared" si="0"/>
        <v>0</v>
      </c>
    </row>
    <row r="29" spans="1:13" hidden="1" x14ac:dyDescent="0.2">
      <c r="A29" s="12"/>
      <c r="B29" s="440"/>
      <c r="C29" s="441"/>
      <c r="D29" s="442"/>
      <c r="E29" s="440"/>
      <c r="F29" s="441"/>
      <c r="G29" s="442"/>
      <c r="H29" s="12"/>
      <c r="I29" s="12"/>
      <c r="J29" s="17">
        <f t="shared" si="0"/>
        <v>0</v>
      </c>
    </row>
    <row r="30" spans="1:13" hidden="1" x14ac:dyDescent="0.2">
      <c r="A30" s="12"/>
      <c r="B30" s="440"/>
      <c r="C30" s="441"/>
      <c r="D30" s="442"/>
      <c r="E30" s="440"/>
      <c r="F30" s="441"/>
      <c r="G30" s="442"/>
      <c r="H30" s="12"/>
      <c r="I30" s="12"/>
      <c r="J30" s="17">
        <f t="shared" si="0"/>
        <v>0</v>
      </c>
    </row>
    <row r="31" spans="1:13" hidden="1" x14ac:dyDescent="0.2">
      <c r="A31" s="12"/>
      <c r="B31" s="440"/>
      <c r="C31" s="441"/>
      <c r="D31" s="442"/>
      <c r="E31" s="440"/>
      <c r="F31" s="441"/>
      <c r="G31" s="442"/>
      <c r="H31" s="12"/>
      <c r="I31" s="12"/>
      <c r="J31" s="17">
        <f t="shared" si="0"/>
        <v>0</v>
      </c>
    </row>
    <row r="32" spans="1:13" hidden="1" x14ac:dyDescent="0.2">
      <c r="A32" s="12"/>
      <c r="B32" s="440"/>
      <c r="C32" s="441"/>
      <c r="D32" s="442"/>
      <c r="E32" s="440"/>
      <c r="F32" s="441"/>
      <c r="G32" s="442"/>
      <c r="H32" s="12"/>
      <c r="I32" s="12"/>
      <c r="J32" s="17">
        <f t="shared" si="0"/>
        <v>0</v>
      </c>
    </row>
    <row r="33" spans="1:10" hidden="1" x14ac:dyDescent="0.2">
      <c r="A33" s="457" t="s">
        <v>13</v>
      </c>
      <c r="B33" s="458"/>
      <c r="C33" s="458"/>
      <c r="D33" s="459"/>
      <c r="E33" s="440" t="s">
        <v>14</v>
      </c>
      <c r="F33" s="441"/>
      <c r="G33" s="442"/>
      <c r="H33" s="57" t="s">
        <v>14</v>
      </c>
      <c r="I33" s="57" t="s">
        <v>14</v>
      </c>
      <c r="J33" s="17">
        <f>SUM(J25:J32)</f>
        <v>0</v>
      </c>
    </row>
    <row r="34" spans="1:10" hidden="1" x14ac:dyDescent="0.2"/>
    <row r="35" spans="1:10" hidden="1" x14ac:dyDescent="0.2">
      <c r="C35" s="6" t="s">
        <v>21</v>
      </c>
    </row>
    <row r="36" spans="1:10" hidden="1" x14ac:dyDescent="0.2"/>
    <row r="37" spans="1:10" ht="84" hidden="1" x14ac:dyDescent="0.2">
      <c r="A37" s="16" t="s">
        <v>3</v>
      </c>
      <c r="B37" s="440" t="s">
        <v>16</v>
      </c>
      <c r="C37" s="441"/>
      <c r="D37" s="442"/>
      <c r="E37" s="440" t="s">
        <v>22</v>
      </c>
      <c r="F37" s="441"/>
      <c r="G37" s="442"/>
      <c r="H37" s="9" t="s">
        <v>23</v>
      </c>
      <c r="I37" s="9" t="s">
        <v>24</v>
      </c>
      <c r="J37" s="9" t="s">
        <v>20</v>
      </c>
    </row>
    <row r="38" spans="1:10" hidden="1" x14ac:dyDescent="0.2">
      <c r="A38" s="57">
        <v>1</v>
      </c>
      <c r="B38" s="440">
        <v>2</v>
      </c>
      <c r="C38" s="441"/>
      <c r="D38" s="442"/>
      <c r="E38" s="440">
        <v>3</v>
      </c>
      <c r="F38" s="441"/>
      <c r="G38" s="442"/>
      <c r="H38" s="57">
        <v>4</v>
      </c>
      <c r="I38" s="57">
        <v>5</v>
      </c>
      <c r="J38" s="57">
        <v>6</v>
      </c>
    </row>
    <row r="39" spans="1:10" hidden="1" x14ac:dyDescent="0.2">
      <c r="A39" s="12"/>
      <c r="B39" s="440"/>
      <c r="C39" s="441"/>
      <c r="D39" s="442"/>
      <c r="E39" s="440"/>
      <c r="F39" s="441"/>
      <c r="G39" s="442"/>
      <c r="H39" s="12"/>
      <c r="I39" s="12"/>
      <c r="J39" s="17">
        <f>E39*H39*I39</f>
        <v>0</v>
      </c>
    </row>
    <row r="40" spans="1:10" hidden="1" x14ac:dyDescent="0.2">
      <c r="A40" s="12"/>
      <c r="B40" s="440"/>
      <c r="C40" s="441"/>
      <c r="D40" s="442"/>
      <c r="E40" s="440"/>
      <c r="F40" s="441"/>
      <c r="G40" s="442"/>
      <c r="H40" s="12"/>
      <c r="I40" s="12"/>
      <c r="J40" s="17">
        <f t="shared" ref="J40:J46" si="1">E40*H40*I40</f>
        <v>0</v>
      </c>
    </row>
    <row r="41" spans="1:10" hidden="1" x14ac:dyDescent="0.2">
      <c r="A41" s="12"/>
      <c r="B41" s="440"/>
      <c r="C41" s="441"/>
      <c r="D41" s="442"/>
      <c r="E41" s="440"/>
      <c r="F41" s="441"/>
      <c r="G41" s="442"/>
      <c r="H41" s="12"/>
      <c r="I41" s="12"/>
      <c r="J41" s="17">
        <f t="shared" si="1"/>
        <v>0</v>
      </c>
    </row>
    <row r="42" spans="1:10" hidden="1" x14ac:dyDescent="0.2">
      <c r="A42" s="12"/>
      <c r="B42" s="440"/>
      <c r="C42" s="441"/>
      <c r="D42" s="442"/>
      <c r="E42" s="440"/>
      <c r="F42" s="441"/>
      <c r="G42" s="442"/>
      <c r="H42" s="12"/>
      <c r="I42" s="12"/>
      <c r="J42" s="17">
        <f t="shared" si="1"/>
        <v>0</v>
      </c>
    </row>
    <row r="43" spans="1:10" hidden="1" x14ac:dyDescent="0.2">
      <c r="A43" s="12"/>
      <c r="B43" s="440"/>
      <c r="C43" s="441"/>
      <c r="D43" s="442"/>
      <c r="E43" s="440"/>
      <c r="F43" s="441"/>
      <c r="G43" s="442"/>
      <c r="H43" s="12"/>
      <c r="I43" s="12"/>
      <c r="J43" s="17">
        <f t="shared" si="1"/>
        <v>0</v>
      </c>
    </row>
    <row r="44" spans="1:10" hidden="1" x14ac:dyDescent="0.2">
      <c r="A44" s="12"/>
      <c r="B44" s="440"/>
      <c r="C44" s="441"/>
      <c r="D44" s="442"/>
      <c r="E44" s="440"/>
      <c r="F44" s="441"/>
      <c r="G44" s="442"/>
      <c r="H44" s="12"/>
      <c r="I44" s="12"/>
      <c r="J44" s="17">
        <f t="shared" si="1"/>
        <v>0</v>
      </c>
    </row>
    <row r="45" spans="1:10" hidden="1" x14ac:dyDescent="0.2">
      <c r="A45" s="12"/>
      <c r="B45" s="440"/>
      <c r="C45" s="441"/>
      <c r="D45" s="442"/>
      <c r="E45" s="440"/>
      <c r="F45" s="441"/>
      <c r="G45" s="442"/>
      <c r="H45" s="12"/>
      <c r="I45" s="12"/>
      <c r="J45" s="17">
        <f t="shared" si="1"/>
        <v>0</v>
      </c>
    </row>
    <row r="46" spans="1:10" hidden="1" x14ac:dyDescent="0.2">
      <c r="A46" s="12"/>
      <c r="B46" s="440"/>
      <c r="C46" s="441"/>
      <c r="D46" s="442"/>
      <c r="E46" s="440"/>
      <c r="F46" s="441"/>
      <c r="G46" s="442"/>
      <c r="H46" s="12"/>
      <c r="I46" s="12"/>
      <c r="J46" s="17">
        <f t="shared" si="1"/>
        <v>0</v>
      </c>
    </row>
    <row r="47" spans="1:10" hidden="1" x14ac:dyDescent="0.2">
      <c r="A47" s="457" t="s">
        <v>13</v>
      </c>
      <c r="B47" s="458"/>
      <c r="C47" s="458"/>
      <c r="D47" s="459"/>
      <c r="E47" s="440" t="s">
        <v>14</v>
      </c>
      <c r="F47" s="441"/>
      <c r="G47" s="442"/>
      <c r="H47" s="57" t="s">
        <v>14</v>
      </c>
      <c r="I47" s="57" t="s">
        <v>14</v>
      </c>
      <c r="J47" s="17">
        <f>SUM(J39:J46)</f>
        <v>0</v>
      </c>
    </row>
    <row r="48" spans="1:10" hidden="1" x14ac:dyDescent="0.2"/>
    <row r="49" spans="1:10" hidden="1" x14ac:dyDescent="0.2">
      <c r="C49" s="6" t="s">
        <v>25</v>
      </c>
    </row>
    <row r="50" spans="1:10" hidden="1" x14ac:dyDescent="0.2">
      <c r="C50" s="6" t="s">
        <v>26</v>
      </c>
    </row>
    <row r="51" spans="1:10" hidden="1" x14ac:dyDescent="0.2">
      <c r="C51" s="6" t="s">
        <v>27</v>
      </c>
    </row>
    <row r="52" spans="1:10" hidden="1" x14ac:dyDescent="0.2"/>
    <row r="53" spans="1:10" ht="78.599999999999994" hidden="1" customHeight="1" x14ac:dyDescent="0.2">
      <c r="A53" s="9" t="s">
        <v>3</v>
      </c>
      <c r="B53" s="440" t="s">
        <v>28</v>
      </c>
      <c r="C53" s="441"/>
      <c r="D53" s="441"/>
      <c r="E53" s="441"/>
      <c r="F53" s="441"/>
      <c r="G53" s="441"/>
      <c r="H53" s="442"/>
      <c r="I53" s="9" t="s">
        <v>29</v>
      </c>
      <c r="J53" s="9" t="s">
        <v>30</v>
      </c>
    </row>
    <row r="54" spans="1:10" hidden="1" x14ac:dyDescent="0.2">
      <c r="A54" s="57">
        <v>1</v>
      </c>
      <c r="B54" s="457">
        <v>2</v>
      </c>
      <c r="C54" s="458"/>
      <c r="D54" s="458"/>
      <c r="E54" s="458"/>
      <c r="F54" s="458"/>
      <c r="G54" s="458"/>
      <c r="H54" s="459"/>
      <c r="I54" s="57">
        <v>3</v>
      </c>
      <c r="J54" s="57">
        <v>4</v>
      </c>
    </row>
    <row r="55" spans="1:10" hidden="1" x14ac:dyDescent="0.2">
      <c r="A55" s="57">
        <v>1</v>
      </c>
      <c r="B55" s="494" t="s">
        <v>31</v>
      </c>
      <c r="C55" s="495"/>
      <c r="D55" s="495"/>
      <c r="E55" s="495"/>
      <c r="F55" s="495"/>
      <c r="G55" s="495"/>
      <c r="H55" s="496"/>
      <c r="I55" s="57" t="s">
        <v>14</v>
      </c>
      <c r="J55" s="12"/>
    </row>
    <row r="56" spans="1:10" ht="25.9" hidden="1" customHeight="1" x14ac:dyDescent="0.2">
      <c r="A56" s="57" t="s">
        <v>32</v>
      </c>
      <c r="B56" s="497" t="s">
        <v>36</v>
      </c>
      <c r="C56" s="498"/>
      <c r="D56" s="498"/>
      <c r="E56" s="498"/>
      <c r="F56" s="498"/>
      <c r="G56" s="498"/>
      <c r="H56" s="499"/>
      <c r="I56" s="57"/>
      <c r="J56" s="14">
        <f>J19*22%</f>
        <v>0</v>
      </c>
    </row>
    <row r="57" spans="1:10" hidden="1" x14ac:dyDescent="0.2">
      <c r="A57" s="57" t="s">
        <v>33</v>
      </c>
      <c r="B57" s="494" t="s">
        <v>42</v>
      </c>
      <c r="C57" s="495"/>
      <c r="D57" s="495"/>
      <c r="E57" s="495"/>
      <c r="F57" s="495"/>
      <c r="G57" s="495"/>
      <c r="H57" s="496"/>
      <c r="I57" s="57"/>
      <c r="J57" s="14"/>
    </row>
    <row r="58" spans="1:10" ht="24" hidden="1" customHeight="1" x14ac:dyDescent="0.2">
      <c r="A58" s="57" t="s">
        <v>34</v>
      </c>
      <c r="B58" s="497" t="s">
        <v>37</v>
      </c>
      <c r="C58" s="498"/>
      <c r="D58" s="498"/>
      <c r="E58" s="498"/>
      <c r="F58" s="498"/>
      <c r="G58" s="498"/>
      <c r="H58" s="499"/>
      <c r="I58" s="57"/>
      <c r="J58" s="14"/>
    </row>
    <row r="59" spans="1:10" hidden="1" x14ac:dyDescent="0.2">
      <c r="A59" s="57">
        <v>2</v>
      </c>
      <c r="B59" s="494" t="s">
        <v>38</v>
      </c>
      <c r="C59" s="495"/>
      <c r="D59" s="495"/>
      <c r="E59" s="495"/>
      <c r="F59" s="495"/>
      <c r="G59" s="495"/>
      <c r="H59" s="496"/>
      <c r="I59" s="57" t="s">
        <v>14</v>
      </c>
      <c r="J59" s="14"/>
    </row>
    <row r="60" spans="1:10" ht="34.9" hidden="1" customHeight="1" x14ac:dyDescent="0.2">
      <c r="A60" s="57" t="s">
        <v>39</v>
      </c>
      <c r="B60" s="497" t="s">
        <v>40</v>
      </c>
      <c r="C60" s="498"/>
      <c r="D60" s="498"/>
      <c r="E60" s="498"/>
      <c r="F60" s="498"/>
      <c r="G60" s="498"/>
      <c r="H60" s="499"/>
      <c r="I60" s="57"/>
      <c r="J60" s="14">
        <f>J19*2.9%</f>
        <v>0</v>
      </c>
    </row>
    <row r="61" spans="1:10" hidden="1" x14ac:dyDescent="0.2">
      <c r="A61" s="57" t="s">
        <v>41</v>
      </c>
      <c r="B61" s="494" t="s">
        <v>45</v>
      </c>
      <c r="C61" s="495"/>
      <c r="D61" s="495"/>
      <c r="E61" s="495"/>
      <c r="F61" s="495"/>
      <c r="G61" s="495"/>
      <c r="H61" s="496"/>
      <c r="I61" s="57"/>
      <c r="J61" s="14"/>
    </row>
    <row r="62" spans="1:10" ht="27" hidden="1" customHeight="1" x14ac:dyDescent="0.2">
      <c r="A62" s="18" t="s">
        <v>43</v>
      </c>
      <c r="B62" s="497" t="s">
        <v>44</v>
      </c>
      <c r="C62" s="498"/>
      <c r="D62" s="498"/>
      <c r="E62" s="498"/>
      <c r="F62" s="498"/>
      <c r="G62" s="498"/>
      <c r="H62" s="499"/>
      <c r="I62" s="57"/>
      <c r="J62" s="14">
        <f>J19*0.2%</f>
        <v>0</v>
      </c>
    </row>
    <row r="63" spans="1:10" ht="22.9" hidden="1" customHeight="1" x14ac:dyDescent="0.2">
      <c r="A63" s="57" t="s">
        <v>46</v>
      </c>
      <c r="B63" s="497" t="s">
        <v>47</v>
      </c>
      <c r="C63" s="498"/>
      <c r="D63" s="498"/>
      <c r="E63" s="498"/>
      <c r="F63" s="498"/>
      <c r="G63" s="498"/>
      <c r="H63" s="499"/>
      <c r="I63" s="57"/>
      <c r="J63" s="14"/>
    </row>
    <row r="64" spans="1:10" ht="25.15" hidden="1" customHeight="1" x14ac:dyDescent="0.2">
      <c r="A64" s="57" t="s">
        <v>48</v>
      </c>
      <c r="B64" s="497" t="s">
        <v>49</v>
      </c>
      <c r="C64" s="498"/>
      <c r="D64" s="498"/>
      <c r="E64" s="498"/>
      <c r="F64" s="498"/>
      <c r="G64" s="498"/>
      <c r="H64" s="499"/>
      <c r="I64" s="57"/>
      <c r="J64" s="14"/>
    </row>
    <row r="65" spans="1:13" ht="24.6" hidden="1" customHeight="1" x14ac:dyDescent="0.2">
      <c r="A65" s="57">
        <v>3</v>
      </c>
      <c r="B65" s="497" t="s">
        <v>50</v>
      </c>
      <c r="C65" s="498"/>
      <c r="D65" s="498"/>
      <c r="E65" s="498"/>
      <c r="F65" s="498"/>
      <c r="G65" s="498"/>
      <c r="H65" s="499"/>
      <c r="I65" s="57"/>
      <c r="J65" s="14">
        <f>J19*5.1%</f>
        <v>0</v>
      </c>
    </row>
    <row r="66" spans="1:13" hidden="1" x14ac:dyDescent="0.2">
      <c r="A66" s="57"/>
      <c r="B66" s="509" t="s">
        <v>13</v>
      </c>
      <c r="C66" s="510"/>
      <c r="D66" s="510"/>
      <c r="E66" s="510"/>
      <c r="F66" s="510"/>
      <c r="G66" s="510"/>
      <c r="H66" s="511"/>
      <c r="I66" s="57" t="s">
        <v>14</v>
      </c>
      <c r="J66" s="14">
        <f>SUM(J56:J65)</f>
        <v>0</v>
      </c>
      <c r="K66" s="15"/>
      <c r="L66" s="15"/>
      <c r="M66" s="15"/>
    </row>
    <row r="67" spans="1:13" hidden="1" x14ac:dyDescent="0.2">
      <c r="B67" s="512"/>
      <c r="C67" s="512"/>
      <c r="D67" s="512"/>
      <c r="E67" s="512"/>
      <c r="F67" s="512"/>
      <c r="G67" s="512"/>
      <c r="H67" s="512"/>
    </row>
    <row r="68" spans="1:13" s="8" customFormat="1" hidden="1" x14ac:dyDescent="0.2">
      <c r="B68" s="8" t="s">
        <v>89</v>
      </c>
    </row>
    <row r="69" spans="1:13" hidden="1" x14ac:dyDescent="0.2"/>
    <row r="70" spans="1:13" hidden="1" x14ac:dyDescent="0.2">
      <c r="A70" s="6" t="s">
        <v>57</v>
      </c>
      <c r="E70" s="6">
        <v>244</v>
      </c>
    </row>
    <row r="71" spans="1:13" hidden="1" x14ac:dyDescent="0.2">
      <c r="A71" s="6" t="s">
        <v>56</v>
      </c>
      <c r="D71" s="41" t="s">
        <v>119</v>
      </c>
      <c r="E71" s="41"/>
      <c r="F71" s="41"/>
    </row>
    <row r="72" spans="1:13" hidden="1" x14ac:dyDescent="0.2"/>
    <row r="73" spans="1:13" ht="37.9" hidden="1" customHeight="1" x14ac:dyDescent="0.2">
      <c r="A73" s="13" t="s">
        <v>3</v>
      </c>
      <c r="B73" s="440" t="s">
        <v>51</v>
      </c>
      <c r="C73" s="441"/>
      <c r="D73" s="442"/>
      <c r="E73" s="440" t="s">
        <v>52</v>
      </c>
      <c r="F73" s="442"/>
      <c r="G73" s="478" t="s">
        <v>53</v>
      </c>
      <c r="H73" s="479"/>
      <c r="I73" s="478" t="s">
        <v>54</v>
      </c>
      <c r="J73" s="479"/>
    </row>
    <row r="74" spans="1:13" hidden="1" x14ac:dyDescent="0.2">
      <c r="A74" s="12">
        <v>1</v>
      </c>
      <c r="B74" s="440">
        <v>2</v>
      </c>
      <c r="C74" s="441"/>
      <c r="D74" s="442"/>
      <c r="E74" s="440">
        <v>3</v>
      </c>
      <c r="F74" s="442"/>
      <c r="G74" s="478">
        <v>4</v>
      </c>
      <c r="H74" s="479"/>
      <c r="I74" s="478">
        <v>5</v>
      </c>
      <c r="J74" s="479"/>
    </row>
    <row r="75" spans="1:13" hidden="1" x14ac:dyDescent="0.2">
      <c r="A75" s="12"/>
      <c r="B75" s="444"/>
      <c r="C75" s="445"/>
      <c r="D75" s="446"/>
      <c r="E75" s="440"/>
      <c r="F75" s="442"/>
      <c r="G75" s="478"/>
      <c r="H75" s="479"/>
      <c r="I75" s="483">
        <f>E75*G75</f>
        <v>0</v>
      </c>
      <c r="J75" s="484"/>
    </row>
    <row r="76" spans="1:13" hidden="1" x14ac:dyDescent="0.2">
      <c r="A76" s="12"/>
      <c r="B76" s="444"/>
      <c r="C76" s="445"/>
      <c r="D76" s="446"/>
      <c r="E76" s="440"/>
      <c r="F76" s="442"/>
      <c r="G76" s="478"/>
      <c r="H76" s="479"/>
      <c r="I76" s="483">
        <f t="shared" ref="I76:I80" si="2">E76*G76</f>
        <v>0</v>
      </c>
      <c r="J76" s="484"/>
    </row>
    <row r="77" spans="1:13" hidden="1" x14ac:dyDescent="0.2">
      <c r="A77" s="12"/>
      <c r="B77" s="444"/>
      <c r="C77" s="445"/>
      <c r="D77" s="446"/>
      <c r="E77" s="440"/>
      <c r="F77" s="442"/>
      <c r="G77" s="478"/>
      <c r="H77" s="479"/>
      <c r="I77" s="483">
        <f t="shared" si="2"/>
        <v>0</v>
      </c>
      <c r="J77" s="484"/>
    </row>
    <row r="78" spans="1:13" hidden="1" x14ac:dyDescent="0.2">
      <c r="A78" s="12"/>
      <c r="B78" s="444"/>
      <c r="C78" s="445"/>
      <c r="D78" s="446"/>
      <c r="E78" s="440"/>
      <c r="F78" s="442"/>
      <c r="G78" s="478"/>
      <c r="H78" s="479"/>
      <c r="I78" s="483">
        <f t="shared" si="2"/>
        <v>0</v>
      </c>
      <c r="J78" s="484"/>
    </row>
    <row r="79" spans="1:13" hidden="1" x14ac:dyDescent="0.2">
      <c r="A79" s="12"/>
      <c r="B79" s="444"/>
      <c r="C79" s="445"/>
      <c r="D79" s="446"/>
      <c r="E79" s="440"/>
      <c r="F79" s="442"/>
      <c r="G79" s="478"/>
      <c r="H79" s="479"/>
      <c r="I79" s="483">
        <f t="shared" si="2"/>
        <v>0</v>
      </c>
      <c r="J79" s="484"/>
    </row>
    <row r="80" spans="1:13" hidden="1" x14ac:dyDescent="0.2">
      <c r="A80" s="12"/>
      <c r="B80" s="444"/>
      <c r="C80" s="445"/>
      <c r="D80" s="446"/>
      <c r="E80" s="440"/>
      <c r="F80" s="442"/>
      <c r="G80" s="478"/>
      <c r="H80" s="479"/>
      <c r="I80" s="483">
        <f t="shared" si="2"/>
        <v>0</v>
      </c>
      <c r="J80" s="484"/>
    </row>
    <row r="81" spans="1:12" hidden="1" x14ac:dyDescent="0.2">
      <c r="A81" s="12"/>
      <c r="B81" s="440" t="s">
        <v>13</v>
      </c>
      <c r="C81" s="441"/>
      <c r="D81" s="442"/>
      <c r="E81" s="440" t="s">
        <v>14</v>
      </c>
      <c r="F81" s="442"/>
      <c r="G81" s="478" t="s">
        <v>14</v>
      </c>
      <c r="H81" s="479"/>
      <c r="I81" s="483">
        <f>SUM(I75:J80)</f>
        <v>0</v>
      </c>
      <c r="J81" s="484"/>
    </row>
    <row r="82" spans="1:12" hidden="1" x14ac:dyDescent="0.2"/>
    <row r="83" spans="1:12" s="8" customFormat="1" hidden="1" x14ac:dyDescent="0.2">
      <c r="B83" s="8" t="s">
        <v>55</v>
      </c>
    </row>
    <row r="84" spans="1:12" hidden="1" x14ac:dyDescent="0.2"/>
    <row r="85" spans="1:12" hidden="1" x14ac:dyDescent="0.2">
      <c r="A85" s="6" t="s">
        <v>59</v>
      </c>
      <c r="E85" s="6">
        <v>851.85299999999995</v>
      </c>
    </row>
    <row r="86" spans="1:12" hidden="1" x14ac:dyDescent="0.2">
      <c r="A86" s="6" t="s">
        <v>56</v>
      </c>
      <c r="D86" s="41" t="s">
        <v>119</v>
      </c>
      <c r="E86" s="41"/>
      <c r="F86" s="41"/>
    </row>
    <row r="87" spans="1:12" hidden="1" x14ac:dyDescent="0.2"/>
    <row r="88" spans="1:12" ht="52.9" hidden="1" customHeight="1" x14ac:dyDescent="0.2">
      <c r="A88" s="13" t="s">
        <v>3</v>
      </c>
      <c r="B88" s="440" t="s">
        <v>16</v>
      </c>
      <c r="C88" s="441"/>
      <c r="D88" s="442"/>
      <c r="E88" s="440" t="s">
        <v>60</v>
      </c>
      <c r="F88" s="442"/>
      <c r="G88" s="52" t="s">
        <v>61</v>
      </c>
      <c r="H88" s="440" t="s">
        <v>90</v>
      </c>
      <c r="I88" s="442"/>
      <c r="J88" s="31"/>
    </row>
    <row r="89" spans="1:12" s="22" customFormat="1" ht="8.4499999999999993" hidden="1" customHeight="1" x14ac:dyDescent="0.2">
      <c r="A89" s="20">
        <v>1</v>
      </c>
      <c r="B89" s="491">
        <v>2</v>
      </c>
      <c r="C89" s="493"/>
      <c r="D89" s="492"/>
      <c r="E89" s="491">
        <v>3</v>
      </c>
      <c r="F89" s="492"/>
      <c r="G89" s="55">
        <v>4</v>
      </c>
      <c r="H89" s="489">
        <v>5</v>
      </c>
      <c r="I89" s="490"/>
      <c r="J89" s="32"/>
    </row>
    <row r="90" spans="1:12" hidden="1" x14ac:dyDescent="0.2">
      <c r="A90" s="12">
        <v>1</v>
      </c>
      <c r="B90" s="444"/>
      <c r="C90" s="445"/>
      <c r="D90" s="446"/>
      <c r="E90" s="437"/>
      <c r="F90" s="439"/>
      <c r="G90" s="53"/>
      <c r="H90" s="473">
        <f>E90*G90/100</f>
        <v>0</v>
      </c>
      <c r="I90" s="467"/>
      <c r="J90" s="33"/>
      <c r="L90" s="15"/>
    </row>
    <row r="91" spans="1:12" hidden="1" x14ac:dyDescent="0.2">
      <c r="A91" s="12">
        <v>2</v>
      </c>
      <c r="B91" s="444"/>
      <c r="C91" s="445"/>
      <c r="D91" s="446"/>
      <c r="E91" s="437"/>
      <c r="F91" s="439"/>
      <c r="G91" s="53"/>
      <c r="H91" s="473">
        <f>E91*G91/100</f>
        <v>0</v>
      </c>
      <c r="I91" s="467"/>
      <c r="J91" s="33"/>
      <c r="L91" s="15"/>
    </row>
    <row r="92" spans="1:12" hidden="1" x14ac:dyDescent="0.2">
      <c r="A92" s="12"/>
      <c r="B92" s="444"/>
      <c r="C92" s="445"/>
      <c r="D92" s="446"/>
      <c r="E92" s="437"/>
      <c r="F92" s="439"/>
      <c r="G92" s="53"/>
      <c r="H92" s="473">
        <f t="shared" ref="H92:H95" si="3">E92*G92/100</f>
        <v>0</v>
      </c>
      <c r="I92" s="467"/>
      <c r="J92" s="33"/>
      <c r="L92" s="15"/>
    </row>
    <row r="93" spans="1:12" hidden="1" x14ac:dyDescent="0.2">
      <c r="A93" s="12"/>
      <c r="B93" s="444"/>
      <c r="C93" s="445"/>
      <c r="D93" s="446"/>
      <c r="E93" s="437"/>
      <c r="F93" s="439"/>
      <c r="G93" s="53"/>
      <c r="H93" s="473">
        <f t="shared" si="3"/>
        <v>0</v>
      </c>
      <c r="I93" s="467"/>
      <c r="J93" s="33"/>
      <c r="L93" s="15"/>
    </row>
    <row r="94" spans="1:12" hidden="1" x14ac:dyDescent="0.2">
      <c r="A94" s="12"/>
      <c r="B94" s="444"/>
      <c r="C94" s="445"/>
      <c r="D94" s="446"/>
      <c r="E94" s="437"/>
      <c r="F94" s="439"/>
      <c r="G94" s="53"/>
      <c r="H94" s="473">
        <f t="shared" si="3"/>
        <v>0</v>
      </c>
      <c r="I94" s="467"/>
      <c r="J94" s="33"/>
      <c r="L94" s="15"/>
    </row>
    <row r="95" spans="1:12" hidden="1" x14ac:dyDescent="0.2">
      <c r="A95" s="12"/>
      <c r="B95" s="444"/>
      <c r="C95" s="445"/>
      <c r="D95" s="446"/>
      <c r="E95" s="437"/>
      <c r="F95" s="439"/>
      <c r="G95" s="53"/>
      <c r="H95" s="473">
        <f t="shared" si="3"/>
        <v>0</v>
      </c>
      <c r="I95" s="467"/>
      <c r="J95" s="33"/>
      <c r="L95" s="15"/>
    </row>
    <row r="96" spans="1:12" hidden="1" x14ac:dyDescent="0.2">
      <c r="A96" s="12"/>
      <c r="B96" s="440" t="s">
        <v>13</v>
      </c>
      <c r="C96" s="441"/>
      <c r="D96" s="442"/>
      <c r="E96" s="437" t="s">
        <v>14</v>
      </c>
      <c r="F96" s="439"/>
      <c r="G96" s="53" t="s">
        <v>14</v>
      </c>
      <c r="H96" s="473">
        <f>SUM(H90:I95)</f>
        <v>0</v>
      </c>
      <c r="I96" s="467"/>
      <c r="J96" s="33"/>
      <c r="L96" s="15"/>
    </row>
    <row r="97" spans="1:10" hidden="1" x14ac:dyDescent="0.2"/>
    <row r="98" spans="1:10" s="8" customFormat="1" hidden="1" x14ac:dyDescent="0.2">
      <c r="B98" s="8" t="s">
        <v>63</v>
      </c>
    </row>
    <row r="99" spans="1:10" hidden="1" x14ac:dyDescent="0.2"/>
    <row r="100" spans="1:10" hidden="1" x14ac:dyDescent="0.2">
      <c r="A100" s="6" t="s">
        <v>59</v>
      </c>
    </row>
    <row r="101" spans="1:10" hidden="1" x14ac:dyDescent="0.2">
      <c r="A101" s="6" t="s">
        <v>56</v>
      </c>
      <c r="D101" s="41" t="s">
        <v>119</v>
      </c>
      <c r="E101" s="41"/>
      <c r="F101" s="41"/>
    </row>
    <row r="102" spans="1:10" hidden="1" x14ac:dyDescent="0.2"/>
    <row r="103" spans="1:10" ht="24.6" hidden="1" customHeight="1" x14ac:dyDescent="0.2">
      <c r="A103" s="13" t="s">
        <v>3</v>
      </c>
      <c r="B103" s="440" t="s">
        <v>51</v>
      </c>
      <c r="C103" s="441"/>
      <c r="D103" s="442"/>
      <c r="E103" s="440" t="s">
        <v>64</v>
      </c>
      <c r="F103" s="442"/>
      <c r="G103" s="440" t="s">
        <v>53</v>
      </c>
      <c r="H103" s="442"/>
      <c r="I103" s="440" t="s">
        <v>65</v>
      </c>
      <c r="J103" s="442"/>
    </row>
    <row r="104" spans="1:10" hidden="1" x14ac:dyDescent="0.2">
      <c r="A104" s="12">
        <v>1</v>
      </c>
      <c r="B104" s="440">
        <v>2</v>
      </c>
      <c r="C104" s="441"/>
      <c r="D104" s="442"/>
      <c r="E104" s="440">
        <v>3</v>
      </c>
      <c r="F104" s="442"/>
      <c r="G104" s="478">
        <v>4</v>
      </c>
      <c r="H104" s="479"/>
      <c r="I104" s="478">
        <v>5</v>
      </c>
      <c r="J104" s="479"/>
    </row>
    <row r="105" spans="1:10" hidden="1" x14ac:dyDescent="0.2">
      <c r="A105" s="12"/>
      <c r="B105" s="444"/>
      <c r="C105" s="445"/>
      <c r="D105" s="446"/>
      <c r="E105" s="440"/>
      <c r="F105" s="442"/>
      <c r="G105" s="478"/>
      <c r="H105" s="479"/>
      <c r="I105" s="483">
        <f>E105:E105+G105</f>
        <v>0</v>
      </c>
      <c r="J105" s="484"/>
    </row>
    <row r="106" spans="1:10" hidden="1" x14ac:dyDescent="0.2">
      <c r="A106" s="12"/>
      <c r="B106" s="444"/>
      <c r="C106" s="445"/>
      <c r="D106" s="446"/>
      <c r="E106" s="440"/>
      <c r="F106" s="442"/>
      <c r="G106" s="478"/>
      <c r="H106" s="479"/>
      <c r="I106" s="483">
        <f t="shared" ref="I106:I110" si="4">E106:E106+G106</f>
        <v>0</v>
      </c>
      <c r="J106" s="484"/>
    </row>
    <row r="107" spans="1:10" hidden="1" x14ac:dyDescent="0.2">
      <c r="A107" s="12"/>
      <c r="B107" s="444"/>
      <c r="C107" s="445"/>
      <c r="D107" s="446"/>
      <c r="E107" s="440"/>
      <c r="F107" s="442"/>
      <c r="G107" s="478"/>
      <c r="H107" s="479"/>
      <c r="I107" s="483">
        <f t="shared" si="4"/>
        <v>0</v>
      </c>
      <c r="J107" s="484"/>
    </row>
    <row r="108" spans="1:10" hidden="1" x14ac:dyDescent="0.2">
      <c r="A108" s="12"/>
      <c r="B108" s="444"/>
      <c r="C108" s="445"/>
      <c r="D108" s="446"/>
      <c r="E108" s="440"/>
      <c r="F108" s="442"/>
      <c r="G108" s="478"/>
      <c r="H108" s="479"/>
      <c r="I108" s="483">
        <f t="shared" si="4"/>
        <v>0</v>
      </c>
      <c r="J108" s="484"/>
    </row>
    <row r="109" spans="1:10" hidden="1" x14ac:dyDescent="0.2">
      <c r="A109" s="12"/>
      <c r="B109" s="444"/>
      <c r="C109" s="445"/>
      <c r="D109" s="446"/>
      <c r="E109" s="440"/>
      <c r="F109" s="442"/>
      <c r="G109" s="478"/>
      <c r="H109" s="479"/>
      <c r="I109" s="483">
        <f t="shared" si="4"/>
        <v>0</v>
      </c>
      <c r="J109" s="484"/>
    </row>
    <row r="110" spans="1:10" hidden="1" x14ac:dyDescent="0.2">
      <c r="A110" s="12"/>
      <c r="B110" s="444"/>
      <c r="C110" s="445"/>
      <c r="D110" s="446"/>
      <c r="E110" s="440"/>
      <c r="F110" s="442"/>
      <c r="G110" s="478"/>
      <c r="H110" s="479"/>
      <c r="I110" s="483">
        <f t="shared" si="4"/>
        <v>0</v>
      </c>
      <c r="J110" s="484"/>
    </row>
    <row r="111" spans="1:10" hidden="1" x14ac:dyDescent="0.2">
      <c r="A111" s="12"/>
      <c r="B111" s="440" t="s">
        <v>13</v>
      </c>
      <c r="C111" s="441"/>
      <c r="D111" s="442"/>
      <c r="E111" s="440" t="s">
        <v>14</v>
      </c>
      <c r="F111" s="442"/>
      <c r="G111" s="478" t="s">
        <v>14</v>
      </c>
      <c r="H111" s="479"/>
      <c r="I111" s="483">
        <f>SUM(I105:J110)</f>
        <v>0</v>
      </c>
      <c r="J111" s="484"/>
    </row>
    <row r="112" spans="1:10" hidden="1" x14ac:dyDescent="0.2"/>
    <row r="113" spans="1:10" s="8" customFormat="1" hidden="1" x14ac:dyDescent="0.2">
      <c r="B113" s="8" t="s">
        <v>66</v>
      </c>
    </row>
    <row r="114" spans="1:10" hidden="1" x14ac:dyDescent="0.2"/>
    <row r="115" spans="1:10" hidden="1" x14ac:dyDescent="0.2">
      <c r="A115" s="6" t="s">
        <v>59</v>
      </c>
      <c r="E115" s="6">
        <v>244</v>
      </c>
    </row>
    <row r="116" spans="1:10" hidden="1" x14ac:dyDescent="0.2">
      <c r="A116" s="6" t="s">
        <v>56</v>
      </c>
      <c r="D116" s="41" t="s">
        <v>119</v>
      </c>
      <c r="E116" s="41"/>
      <c r="F116" s="41"/>
    </row>
    <row r="117" spans="1:10" hidden="1" x14ac:dyDescent="0.2"/>
    <row r="118" spans="1:10" ht="23.45" hidden="1" customHeight="1" x14ac:dyDescent="0.2">
      <c r="A118" s="13" t="s">
        <v>3</v>
      </c>
      <c r="B118" s="440" t="s">
        <v>51</v>
      </c>
      <c r="C118" s="441"/>
      <c r="D118" s="442"/>
      <c r="E118" s="440" t="s">
        <v>64</v>
      </c>
      <c r="F118" s="442"/>
      <c r="G118" s="440" t="s">
        <v>53</v>
      </c>
      <c r="H118" s="442"/>
      <c r="I118" s="440" t="s">
        <v>65</v>
      </c>
      <c r="J118" s="442"/>
    </row>
    <row r="119" spans="1:10" hidden="1" x14ac:dyDescent="0.2">
      <c r="A119" s="12">
        <v>1</v>
      </c>
      <c r="B119" s="440">
        <v>2</v>
      </c>
      <c r="C119" s="441"/>
      <c r="D119" s="442"/>
      <c r="E119" s="440">
        <v>3</v>
      </c>
      <c r="F119" s="442"/>
      <c r="G119" s="478">
        <v>4</v>
      </c>
      <c r="H119" s="479"/>
      <c r="I119" s="478">
        <v>5</v>
      </c>
      <c r="J119" s="479"/>
    </row>
    <row r="120" spans="1:10" hidden="1" x14ac:dyDescent="0.2">
      <c r="A120" s="12"/>
      <c r="B120" s="444"/>
      <c r="C120" s="445"/>
      <c r="D120" s="446"/>
      <c r="E120" s="440"/>
      <c r="F120" s="442"/>
      <c r="G120" s="478"/>
      <c r="H120" s="479"/>
      <c r="I120" s="483">
        <f>E120:E120+G120</f>
        <v>0</v>
      </c>
      <c r="J120" s="484"/>
    </row>
    <row r="121" spans="1:10" hidden="1" x14ac:dyDescent="0.2">
      <c r="A121" s="12"/>
      <c r="B121" s="444"/>
      <c r="C121" s="445"/>
      <c r="D121" s="446"/>
      <c r="E121" s="440"/>
      <c r="F121" s="442"/>
      <c r="G121" s="478"/>
      <c r="H121" s="479"/>
      <c r="I121" s="483">
        <f t="shared" ref="I121:I125" si="5">E121:E121+G121</f>
        <v>0</v>
      </c>
      <c r="J121" s="484"/>
    </row>
    <row r="122" spans="1:10" hidden="1" x14ac:dyDescent="0.2">
      <c r="A122" s="12"/>
      <c r="B122" s="444"/>
      <c r="C122" s="445"/>
      <c r="D122" s="446"/>
      <c r="E122" s="440"/>
      <c r="F122" s="442"/>
      <c r="G122" s="478"/>
      <c r="H122" s="479"/>
      <c r="I122" s="483">
        <f t="shared" si="5"/>
        <v>0</v>
      </c>
      <c r="J122" s="484"/>
    </row>
    <row r="123" spans="1:10" hidden="1" x14ac:dyDescent="0.2">
      <c r="A123" s="12"/>
      <c r="B123" s="444"/>
      <c r="C123" s="445"/>
      <c r="D123" s="446"/>
      <c r="E123" s="440"/>
      <c r="F123" s="442"/>
      <c r="G123" s="478"/>
      <c r="H123" s="479"/>
      <c r="I123" s="483">
        <f t="shared" si="5"/>
        <v>0</v>
      </c>
      <c r="J123" s="484"/>
    </row>
    <row r="124" spans="1:10" hidden="1" x14ac:dyDescent="0.2">
      <c r="A124" s="12"/>
      <c r="B124" s="444"/>
      <c r="C124" s="445"/>
      <c r="D124" s="446"/>
      <c r="E124" s="440"/>
      <c r="F124" s="442"/>
      <c r="G124" s="478"/>
      <c r="H124" s="479"/>
      <c r="I124" s="483">
        <f t="shared" si="5"/>
        <v>0</v>
      </c>
      <c r="J124" s="484"/>
    </row>
    <row r="125" spans="1:10" hidden="1" x14ac:dyDescent="0.2">
      <c r="A125" s="12"/>
      <c r="B125" s="444"/>
      <c r="C125" s="445"/>
      <c r="D125" s="446"/>
      <c r="E125" s="440"/>
      <c r="F125" s="442"/>
      <c r="G125" s="478"/>
      <c r="H125" s="479"/>
      <c r="I125" s="483">
        <f t="shared" si="5"/>
        <v>0</v>
      </c>
      <c r="J125" s="484"/>
    </row>
    <row r="126" spans="1:10" hidden="1" x14ac:dyDescent="0.2">
      <c r="A126" s="12"/>
      <c r="B126" s="440" t="s">
        <v>13</v>
      </c>
      <c r="C126" s="441"/>
      <c r="D126" s="442"/>
      <c r="E126" s="440" t="s">
        <v>14</v>
      </c>
      <c r="F126" s="442"/>
      <c r="G126" s="478" t="s">
        <v>14</v>
      </c>
      <c r="H126" s="479"/>
      <c r="I126" s="483">
        <f>SUM(I120:J125)</f>
        <v>0</v>
      </c>
      <c r="J126" s="484"/>
    </row>
    <row r="127" spans="1:10" hidden="1" x14ac:dyDescent="0.2"/>
    <row r="128" spans="1:10" s="8" customFormat="1" x14ac:dyDescent="0.2">
      <c r="B128" s="2" t="s">
        <v>129</v>
      </c>
    </row>
    <row r="129" spans="1:10" hidden="1" x14ac:dyDescent="0.2"/>
    <row r="130" spans="1:10" hidden="1" x14ac:dyDescent="0.2">
      <c r="A130" s="6" t="s">
        <v>59</v>
      </c>
      <c r="E130" s="6">
        <v>244</v>
      </c>
    </row>
    <row r="131" spans="1:10" hidden="1" x14ac:dyDescent="0.2">
      <c r="A131" s="6" t="s">
        <v>56</v>
      </c>
      <c r="D131" s="41" t="s">
        <v>119</v>
      </c>
      <c r="E131" s="41"/>
      <c r="F131" s="41"/>
    </row>
    <row r="132" spans="1:10" hidden="1" x14ac:dyDescent="0.2"/>
    <row r="133" spans="1:10" hidden="1" x14ac:dyDescent="0.2">
      <c r="C133" s="6" t="s">
        <v>71</v>
      </c>
    </row>
    <row r="134" spans="1:10" hidden="1" x14ac:dyDescent="0.2"/>
    <row r="135" spans="1:10" ht="27" hidden="1" customHeight="1" x14ac:dyDescent="0.2">
      <c r="A135" s="52" t="s">
        <v>3</v>
      </c>
      <c r="B135" s="440" t="s">
        <v>16</v>
      </c>
      <c r="C135" s="442"/>
      <c r="D135" s="440" t="s">
        <v>67</v>
      </c>
      <c r="E135" s="442"/>
      <c r="F135" s="54" t="s">
        <v>68</v>
      </c>
      <c r="G135" s="478" t="s">
        <v>69</v>
      </c>
      <c r="H135" s="479"/>
      <c r="I135" s="440" t="s">
        <v>70</v>
      </c>
      <c r="J135" s="442"/>
    </row>
    <row r="136" spans="1:10" hidden="1" x14ac:dyDescent="0.2">
      <c r="A136" s="25">
        <v>1</v>
      </c>
      <c r="B136" s="485">
        <v>2</v>
      </c>
      <c r="C136" s="486"/>
      <c r="D136" s="485">
        <v>3</v>
      </c>
      <c r="E136" s="486"/>
      <c r="F136" s="25">
        <v>4</v>
      </c>
      <c r="G136" s="487">
        <v>5</v>
      </c>
      <c r="H136" s="488"/>
      <c r="I136" s="485">
        <v>6</v>
      </c>
      <c r="J136" s="486"/>
    </row>
    <row r="137" spans="1:10" hidden="1" x14ac:dyDescent="0.2">
      <c r="A137" s="57"/>
      <c r="B137" s="444"/>
      <c r="C137" s="446"/>
      <c r="D137" s="437"/>
      <c r="E137" s="439"/>
      <c r="F137" s="26"/>
      <c r="G137" s="473"/>
      <c r="H137" s="467"/>
      <c r="I137" s="437">
        <f>D137*F137*G137</f>
        <v>0</v>
      </c>
      <c r="J137" s="439"/>
    </row>
    <row r="138" spans="1:10" hidden="1" x14ac:dyDescent="0.2">
      <c r="A138" s="57"/>
      <c r="B138" s="444"/>
      <c r="C138" s="446"/>
      <c r="D138" s="437"/>
      <c r="E138" s="439"/>
      <c r="F138" s="26"/>
      <c r="G138" s="473"/>
      <c r="H138" s="467"/>
      <c r="I138" s="437">
        <f t="shared" ref="I138" si="6">D138*F138*G138</f>
        <v>0</v>
      </c>
      <c r="J138" s="439"/>
    </row>
    <row r="139" spans="1:10" hidden="1" x14ac:dyDescent="0.2">
      <c r="A139" s="57"/>
      <c r="B139" s="440" t="s">
        <v>13</v>
      </c>
      <c r="C139" s="442"/>
      <c r="D139" s="437" t="s">
        <v>14</v>
      </c>
      <c r="E139" s="439"/>
      <c r="F139" s="26" t="s">
        <v>14</v>
      </c>
      <c r="G139" s="473" t="s">
        <v>14</v>
      </c>
      <c r="H139" s="467"/>
      <c r="I139" s="437">
        <f>SUM(I137:J138)</f>
        <v>0</v>
      </c>
      <c r="J139" s="439"/>
    </row>
    <row r="140" spans="1:10" hidden="1" x14ac:dyDescent="0.2"/>
    <row r="141" spans="1:10" hidden="1" x14ac:dyDescent="0.2">
      <c r="A141" s="8"/>
      <c r="C141" s="6" t="s">
        <v>126</v>
      </c>
      <c r="D141" s="8"/>
      <c r="E141" s="8"/>
      <c r="F141" s="8"/>
      <c r="G141" s="8"/>
      <c r="H141" s="8"/>
      <c r="I141" s="8"/>
      <c r="J141" s="8"/>
    </row>
    <row r="142" spans="1:10" hidden="1" x14ac:dyDescent="0.2"/>
    <row r="143" spans="1:10" hidden="1" x14ac:dyDescent="0.2">
      <c r="A143" s="6" t="s">
        <v>59</v>
      </c>
      <c r="E143" s="6">
        <v>244</v>
      </c>
    </row>
    <row r="144" spans="1:10" hidden="1" x14ac:dyDescent="0.2">
      <c r="A144" s="6" t="s">
        <v>56</v>
      </c>
      <c r="D144" s="41" t="s">
        <v>119</v>
      </c>
      <c r="E144" s="41"/>
      <c r="F144" s="41"/>
    </row>
    <row r="145" spans="1:10" hidden="1" x14ac:dyDescent="0.2"/>
    <row r="146" spans="1:10" ht="24.6" hidden="1" customHeight="1" x14ac:dyDescent="0.2">
      <c r="A146" s="13" t="s">
        <v>3</v>
      </c>
      <c r="B146" s="440" t="s">
        <v>16</v>
      </c>
      <c r="C146" s="441"/>
      <c r="D146" s="442"/>
      <c r="E146" s="440" t="s">
        <v>111</v>
      </c>
      <c r="F146" s="442"/>
      <c r="G146" s="440" t="s">
        <v>72</v>
      </c>
      <c r="H146" s="442"/>
      <c r="I146" s="440" t="s">
        <v>73</v>
      </c>
      <c r="J146" s="442"/>
    </row>
    <row r="147" spans="1:10" hidden="1" x14ac:dyDescent="0.2">
      <c r="A147" s="27">
        <v>1</v>
      </c>
      <c r="B147" s="491">
        <v>2</v>
      </c>
      <c r="C147" s="493"/>
      <c r="D147" s="492"/>
      <c r="E147" s="491">
        <v>3</v>
      </c>
      <c r="F147" s="492"/>
      <c r="G147" s="489">
        <v>4</v>
      </c>
      <c r="H147" s="490"/>
      <c r="I147" s="489">
        <v>5</v>
      </c>
      <c r="J147" s="490"/>
    </row>
    <row r="148" spans="1:10" hidden="1" x14ac:dyDescent="0.2">
      <c r="A148" s="12"/>
      <c r="B148" s="444"/>
      <c r="C148" s="445"/>
      <c r="D148" s="446"/>
      <c r="E148" s="440"/>
      <c r="F148" s="442"/>
      <c r="G148" s="478"/>
      <c r="H148" s="479"/>
      <c r="I148" s="483">
        <f>E148:E148*G148</f>
        <v>0</v>
      </c>
      <c r="J148" s="484"/>
    </row>
    <row r="149" spans="1:10" hidden="1" x14ac:dyDescent="0.2">
      <c r="A149" s="12"/>
      <c r="B149" s="444"/>
      <c r="C149" s="445"/>
      <c r="D149" s="446"/>
      <c r="E149" s="440"/>
      <c r="F149" s="442"/>
      <c r="G149" s="478"/>
      <c r="H149" s="479"/>
      <c r="I149" s="483">
        <f t="shared" ref="I149:I153" si="7">E149:E149*G149</f>
        <v>0</v>
      </c>
      <c r="J149" s="484"/>
    </row>
    <row r="150" spans="1:10" hidden="1" x14ac:dyDescent="0.2">
      <c r="A150" s="12"/>
      <c r="B150" s="444"/>
      <c r="C150" s="445"/>
      <c r="D150" s="446"/>
      <c r="E150" s="440"/>
      <c r="F150" s="442"/>
      <c r="G150" s="478"/>
      <c r="H150" s="479"/>
      <c r="I150" s="483">
        <f t="shared" si="7"/>
        <v>0</v>
      </c>
      <c r="J150" s="484"/>
    </row>
    <row r="151" spans="1:10" hidden="1" x14ac:dyDescent="0.2">
      <c r="A151" s="12"/>
      <c r="B151" s="444"/>
      <c r="C151" s="445"/>
      <c r="D151" s="446"/>
      <c r="E151" s="440"/>
      <c r="F151" s="442"/>
      <c r="G151" s="478"/>
      <c r="H151" s="479"/>
      <c r="I151" s="483">
        <f t="shared" si="7"/>
        <v>0</v>
      </c>
      <c r="J151" s="484"/>
    </row>
    <row r="152" spans="1:10" hidden="1" x14ac:dyDescent="0.2">
      <c r="A152" s="12"/>
      <c r="B152" s="444"/>
      <c r="C152" s="445"/>
      <c r="D152" s="446"/>
      <c r="E152" s="440"/>
      <c r="F152" s="442"/>
      <c r="G152" s="478"/>
      <c r="H152" s="479"/>
      <c r="I152" s="483">
        <f t="shared" si="7"/>
        <v>0</v>
      </c>
      <c r="J152" s="484"/>
    </row>
    <row r="153" spans="1:10" hidden="1" x14ac:dyDescent="0.2">
      <c r="A153" s="12"/>
      <c r="B153" s="444"/>
      <c r="C153" s="445"/>
      <c r="D153" s="446"/>
      <c r="E153" s="440"/>
      <c r="F153" s="442"/>
      <c r="G153" s="478"/>
      <c r="H153" s="479"/>
      <c r="I153" s="483">
        <f t="shared" si="7"/>
        <v>0</v>
      </c>
      <c r="J153" s="484"/>
    </row>
    <row r="154" spans="1:10" hidden="1" x14ac:dyDescent="0.2">
      <c r="A154" s="12"/>
      <c r="B154" s="440" t="s">
        <v>13</v>
      </c>
      <c r="C154" s="441"/>
      <c r="D154" s="442"/>
      <c r="E154" s="440" t="s">
        <v>14</v>
      </c>
      <c r="F154" s="442"/>
      <c r="G154" s="478" t="s">
        <v>14</v>
      </c>
      <c r="H154" s="479"/>
      <c r="I154" s="483">
        <f>SUM(I148:J153)</f>
        <v>0</v>
      </c>
      <c r="J154" s="484"/>
    </row>
    <row r="155" spans="1:10" hidden="1" x14ac:dyDescent="0.2"/>
    <row r="156" spans="1:10" hidden="1" x14ac:dyDescent="0.2">
      <c r="C156" s="6" t="s">
        <v>75</v>
      </c>
    </row>
    <row r="157" spans="1:10" hidden="1" x14ac:dyDescent="0.2"/>
    <row r="158" spans="1:10" ht="34.9" hidden="1" customHeight="1" x14ac:dyDescent="0.2">
      <c r="A158" s="52" t="s">
        <v>3</v>
      </c>
      <c r="B158" s="440" t="s">
        <v>51</v>
      </c>
      <c r="C158" s="442"/>
      <c r="D158" s="440" t="s">
        <v>76</v>
      </c>
      <c r="E158" s="442"/>
      <c r="F158" s="54" t="s">
        <v>77</v>
      </c>
      <c r="G158" s="478" t="s">
        <v>78</v>
      </c>
      <c r="H158" s="479"/>
      <c r="I158" s="440" t="s">
        <v>70</v>
      </c>
      <c r="J158" s="442"/>
    </row>
    <row r="159" spans="1:10" s="28" customFormat="1" ht="9.6" hidden="1" customHeight="1" x14ac:dyDescent="0.2">
      <c r="A159" s="20">
        <v>1</v>
      </c>
      <c r="B159" s="491">
        <v>2</v>
      </c>
      <c r="C159" s="492"/>
      <c r="D159" s="491">
        <v>3</v>
      </c>
      <c r="E159" s="492"/>
      <c r="F159" s="20">
        <v>4</v>
      </c>
      <c r="G159" s="489">
        <v>5</v>
      </c>
      <c r="H159" s="490"/>
      <c r="I159" s="491">
        <v>6</v>
      </c>
      <c r="J159" s="492"/>
    </row>
    <row r="160" spans="1:10" hidden="1" x14ac:dyDescent="0.2">
      <c r="A160" s="57"/>
      <c r="B160" s="444"/>
      <c r="C160" s="446"/>
      <c r="D160" s="437"/>
      <c r="E160" s="439"/>
      <c r="F160" s="26"/>
      <c r="G160" s="473"/>
      <c r="H160" s="467"/>
      <c r="I160" s="437">
        <f>F160*G160*D160</f>
        <v>0</v>
      </c>
      <c r="J160" s="439"/>
    </row>
    <row r="161" spans="1:11" hidden="1" x14ac:dyDescent="0.2">
      <c r="A161" s="57"/>
      <c r="B161" s="444"/>
      <c r="C161" s="446"/>
      <c r="D161" s="437"/>
      <c r="E161" s="439"/>
      <c r="F161" s="26"/>
      <c r="G161" s="473"/>
      <c r="H161" s="467"/>
      <c r="I161" s="437">
        <f>F161*G161*D161</f>
        <v>0</v>
      </c>
      <c r="J161" s="439"/>
    </row>
    <row r="162" spans="1:11" hidden="1" x14ac:dyDescent="0.2">
      <c r="A162" s="57"/>
      <c r="B162" s="444"/>
      <c r="C162" s="446"/>
      <c r="D162" s="437"/>
      <c r="E162" s="439"/>
      <c r="F162" s="26"/>
      <c r="G162" s="473"/>
      <c r="H162" s="467"/>
      <c r="I162" s="437">
        <f t="shared" ref="I162:I164" si="8">F162*G162*D162</f>
        <v>0</v>
      </c>
      <c r="J162" s="439"/>
    </row>
    <row r="163" spans="1:11" hidden="1" x14ac:dyDescent="0.2">
      <c r="A163" s="57"/>
      <c r="B163" s="444"/>
      <c r="C163" s="446"/>
      <c r="D163" s="437"/>
      <c r="E163" s="439"/>
      <c r="F163" s="26"/>
      <c r="G163" s="473"/>
      <c r="H163" s="467"/>
      <c r="I163" s="437">
        <f t="shared" si="8"/>
        <v>0</v>
      </c>
      <c r="J163" s="439"/>
    </row>
    <row r="164" spans="1:11" hidden="1" x14ac:dyDescent="0.2">
      <c r="A164" s="57"/>
      <c r="B164" s="444"/>
      <c r="C164" s="446"/>
      <c r="D164" s="437"/>
      <c r="E164" s="439"/>
      <c r="F164" s="26"/>
      <c r="G164" s="473"/>
      <c r="H164" s="467"/>
      <c r="I164" s="437">
        <f t="shared" si="8"/>
        <v>0</v>
      </c>
      <c r="J164" s="439"/>
    </row>
    <row r="165" spans="1:11" hidden="1" x14ac:dyDescent="0.2">
      <c r="A165" s="57"/>
      <c r="B165" s="440" t="s">
        <v>13</v>
      </c>
      <c r="C165" s="442"/>
      <c r="D165" s="437" t="s">
        <v>14</v>
      </c>
      <c r="E165" s="439"/>
      <c r="F165" s="26" t="s">
        <v>14</v>
      </c>
      <c r="G165" s="473" t="s">
        <v>14</v>
      </c>
      <c r="H165" s="467"/>
      <c r="I165" s="437">
        <f>SUM(I160:J164)</f>
        <v>0</v>
      </c>
      <c r="J165" s="439"/>
      <c r="K165" s="15" t="e">
        <f>#REF!-'МЗ 2022'!I102</f>
        <v>#REF!</v>
      </c>
    </row>
    <row r="166" spans="1:11" hidden="1" x14ac:dyDescent="0.2"/>
    <row r="167" spans="1:11" hidden="1" x14ac:dyDescent="0.2">
      <c r="C167" s="6" t="s">
        <v>74</v>
      </c>
    </row>
    <row r="168" spans="1:11" hidden="1" x14ac:dyDescent="0.2"/>
    <row r="169" spans="1:11" ht="24.6" hidden="1" customHeight="1" x14ac:dyDescent="0.2">
      <c r="A169" s="13" t="s">
        <v>3</v>
      </c>
      <c r="B169" s="440" t="s">
        <v>51</v>
      </c>
      <c r="C169" s="441"/>
      <c r="D169" s="442"/>
      <c r="E169" s="440" t="s">
        <v>79</v>
      </c>
      <c r="F169" s="442"/>
      <c r="G169" s="440" t="s">
        <v>80</v>
      </c>
      <c r="H169" s="442"/>
      <c r="I169" s="440" t="s">
        <v>81</v>
      </c>
      <c r="J169" s="442"/>
    </row>
    <row r="170" spans="1:11" hidden="1" x14ac:dyDescent="0.2">
      <c r="A170" s="12">
        <v>1</v>
      </c>
      <c r="B170" s="440">
        <v>2</v>
      </c>
      <c r="C170" s="441"/>
      <c r="D170" s="442"/>
      <c r="E170" s="440">
        <v>3</v>
      </c>
      <c r="F170" s="442"/>
      <c r="G170" s="478">
        <v>4</v>
      </c>
      <c r="H170" s="479"/>
      <c r="I170" s="478">
        <v>5</v>
      </c>
      <c r="J170" s="479"/>
    </row>
    <row r="171" spans="1:11" hidden="1" x14ac:dyDescent="0.2">
      <c r="A171" s="12"/>
      <c r="B171" s="444"/>
      <c r="C171" s="445"/>
      <c r="D171" s="446"/>
      <c r="E171" s="440"/>
      <c r="F171" s="442"/>
      <c r="G171" s="478"/>
      <c r="H171" s="479"/>
      <c r="I171" s="483">
        <f>E171:E171*G171</f>
        <v>0</v>
      </c>
      <c r="J171" s="484"/>
    </row>
    <row r="172" spans="1:11" hidden="1" x14ac:dyDescent="0.2">
      <c r="A172" s="12"/>
      <c r="B172" s="444"/>
      <c r="C172" s="445"/>
      <c r="D172" s="446"/>
      <c r="E172" s="440"/>
      <c r="F172" s="442"/>
      <c r="G172" s="478"/>
      <c r="H172" s="479"/>
      <c r="I172" s="483">
        <f t="shared" ref="I172:I176" si="9">E172:E172*G172</f>
        <v>0</v>
      </c>
      <c r="J172" s="484"/>
    </row>
    <row r="173" spans="1:11" hidden="1" x14ac:dyDescent="0.2">
      <c r="A173" s="12"/>
      <c r="B173" s="444"/>
      <c r="C173" s="445"/>
      <c r="D173" s="446"/>
      <c r="E173" s="440"/>
      <c r="F173" s="442"/>
      <c r="G173" s="478"/>
      <c r="H173" s="479"/>
      <c r="I173" s="483">
        <f t="shared" si="9"/>
        <v>0</v>
      </c>
      <c r="J173" s="484"/>
    </row>
    <row r="174" spans="1:11" hidden="1" x14ac:dyDescent="0.2">
      <c r="A174" s="12"/>
      <c r="B174" s="444"/>
      <c r="C174" s="445"/>
      <c r="D174" s="446"/>
      <c r="E174" s="440"/>
      <c r="F174" s="442"/>
      <c r="G174" s="478"/>
      <c r="H174" s="479"/>
      <c r="I174" s="483">
        <f t="shared" si="9"/>
        <v>0</v>
      </c>
      <c r="J174" s="484"/>
    </row>
    <row r="175" spans="1:11" hidden="1" x14ac:dyDescent="0.2">
      <c r="A175" s="12"/>
      <c r="B175" s="444"/>
      <c r="C175" s="445"/>
      <c r="D175" s="446"/>
      <c r="E175" s="440"/>
      <c r="F175" s="442"/>
      <c r="G175" s="478"/>
      <c r="H175" s="479"/>
      <c r="I175" s="483">
        <f t="shared" si="9"/>
        <v>0</v>
      </c>
      <c r="J175" s="484"/>
    </row>
    <row r="176" spans="1:11" hidden="1" x14ac:dyDescent="0.2">
      <c r="A176" s="12"/>
      <c r="B176" s="444"/>
      <c r="C176" s="445"/>
      <c r="D176" s="446"/>
      <c r="E176" s="440"/>
      <c r="F176" s="442"/>
      <c r="G176" s="478"/>
      <c r="H176" s="479"/>
      <c r="I176" s="483">
        <f t="shared" si="9"/>
        <v>0</v>
      </c>
      <c r="J176" s="484"/>
    </row>
    <row r="177" spans="1:10" hidden="1" x14ac:dyDescent="0.2">
      <c r="A177" s="12"/>
      <c r="B177" s="440" t="s">
        <v>13</v>
      </c>
      <c r="C177" s="441"/>
      <c r="D177" s="442"/>
      <c r="E177" s="440" t="s">
        <v>14</v>
      </c>
      <c r="F177" s="442"/>
      <c r="G177" s="478" t="s">
        <v>14</v>
      </c>
      <c r="H177" s="479"/>
      <c r="I177" s="483">
        <f>SUM(I171:J176)</f>
        <v>0</v>
      </c>
      <c r="J177" s="484"/>
    </row>
    <row r="178" spans="1:10" hidden="1" x14ac:dyDescent="0.2"/>
    <row r="179" spans="1:10" x14ac:dyDescent="0.2">
      <c r="C179" s="6" t="s">
        <v>109</v>
      </c>
    </row>
    <row r="181" spans="1:10" ht="28.15" customHeight="1" x14ac:dyDescent="0.2">
      <c r="A181" s="13" t="s">
        <v>3</v>
      </c>
      <c r="B181" s="440" t="s">
        <v>16</v>
      </c>
      <c r="C181" s="441"/>
      <c r="D181" s="442"/>
      <c r="E181" s="440" t="s">
        <v>82</v>
      </c>
      <c r="F181" s="442"/>
      <c r="G181" s="440" t="s">
        <v>83</v>
      </c>
      <c r="H181" s="442"/>
      <c r="I181" s="440" t="s">
        <v>84</v>
      </c>
      <c r="J181" s="442"/>
    </row>
    <row r="182" spans="1:10" x14ac:dyDescent="0.2">
      <c r="A182" s="12">
        <v>1</v>
      </c>
      <c r="B182" s="471">
        <v>2</v>
      </c>
      <c r="C182" s="482"/>
      <c r="D182" s="472"/>
      <c r="E182" s="471">
        <v>3</v>
      </c>
      <c r="F182" s="472"/>
      <c r="G182" s="480">
        <v>4</v>
      </c>
      <c r="H182" s="481"/>
      <c r="I182" s="480">
        <v>5</v>
      </c>
      <c r="J182" s="481"/>
    </row>
    <row r="183" spans="1:10" ht="24" customHeight="1" x14ac:dyDescent="0.2">
      <c r="A183" s="12">
        <v>1</v>
      </c>
      <c r="B183" s="468"/>
      <c r="C183" s="469"/>
      <c r="D183" s="470"/>
      <c r="E183" s="437"/>
      <c r="F183" s="439"/>
      <c r="G183" s="480"/>
      <c r="H183" s="481"/>
      <c r="I183" s="473"/>
      <c r="J183" s="467"/>
    </row>
    <row r="184" spans="1:10" x14ac:dyDescent="0.2">
      <c r="A184" s="12"/>
      <c r="B184" s="468"/>
      <c r="C184" s="469"/>
      <c r="D184" s="470"/>
      <c r="E184" s="437"/>
      <c r="F184" s="439"/>
      <c r="G184" s="480"/>
      <c r="H184" s="481"/>
      <c r="I184" s="473"/>
      <c r="J184" s="467"/>
    </row>
    <row r="185" spans="1:10" ht="12" hidden="1" customHeight="1" x14ac:dyDescent="0.2">
      <c r="A185" s="12">
        <v>3</v>
      </c>
      <c r="B185" s="468"/>
      <c r="C185" s="469"/>
      <c r="D185" s="470"/>
      <c r="E185" s="437"/>
      <c r="F185" s="439"/>
      <c r="G185" s="480"/>
      <c r="H185" s="481"/>
      <c r="I185" s="473"/>
      <c r="J185" s="467"/>
    </row>
    <row r="186" spans="1:10" ht="24.6" hidden="1" customHeight="1" x14ac:dyDescent="0.2">
      <c r="A186" s="12">
        <v>4</v>
      </c>
      <c r="B186" s="468"/>
      <c r="C186" s="469"/>
      <c r="D186" s="470"/>
      <c r="E186" s="437"/>
      <c r="F186" s="439"/>
      <c r="G186" s="480"/>
      <c r="H186" s="481"/>
      <c r="I186" s="473"/>
      <c r="J186" s="467"/>
    </row>
    <row r="187" spans="1:10" ht="12" hidden="1" customHeight="1" x14ac:dyDescent="0.2">
      <c r="A187" s="12">
        <v>5</v>
      </c>
      <c r="B187" s="468"/>
      <c r="C187" s="469"/>
      <c r="D187" s="470"/>
      <c r="E187" s="437"/>
      <c r="F187" s="439"/>
      <c r="G187" s="480"/>
      <c r="H187" s="481"/>
      <c r="I187" s="473"/>
      <c r="J187" s="467"/>
    </row>
    <row r="188" spans="1:10" ht="12" hidden="1" customHeight="1" x14ac:dyDescent="0.2">
      <c r="A188" s="12">
        <v>6</v>
      </c>
      <c r="B188" s="468"/>
      <c r="C188" s="469"/>
      <c r="D188" s="470"/>
      <c r="E188" s="437"/>
      <c r="F188" s="439"/>
      <c r="G188" s="480"/>
      <c r="H188" s="481"/>
      <c r="I188" s="473"/>
      <c r="J188" s="467"/>
    </row>
    <row r="189" spans="1:10" ht="12" hidden="1" customHeight="1" x14ac:dyDescent="0.2">
      <c r="A189" s="12">
        <v>7</v>
      </c>
      <c r="B189" s="468"/>
      <c r="C189" s="469"/>
      <c r="D189" s="470"/>
      <c r="E189" s="437"/>
      <c r="F189" s="439"/>
      <c r="G189" s="480"/>
      <c r="H189" s="481"/>
      <c r="I189" s="473"/>
      <c r="J189" s="467"/>
    </row>
    <row r="190" spans="1:10" ht="12" hidden="1" customHeight="1" x14ac:dyDescent="0.2">
      <c r="A190" s="12">
        <v>8</v>
      </c>
      <c r="B190" s="468"/>
      <c r="C190" s="469"/>
      <c r="D190" s="470"/>
      <c r="E190" s="437"/>
      <c r="F190" s="439"/>
      <c r="G190" s="480"/>
      <c r="H190" s="481"/>
      <c r="I190" s="473"/>
      <c r="J190" s="467"/>
    </row>
    <row r="191" spans="1:10" ht="12" hidden="1" customHeight="1" x14ac:dyDescent="0.2">
      <c r="A191" s="12">
        <v>9</v>
      </c>
      <c r="B191" s="468"/>
      <c r="C191" s="469"/>
      <c r="D191" s="470"/>
      <c r="E191" s="437"/>
      <c r="F191" s="439"/>
      <c r="G191" s="480"/>
      <c r="H191" s="481"/>
      <c r="I191" s="473"/>
      <c r="J191" s="467"/>
    </row>
    <row r="192" spans="1:10" ht="12" hidden="1" customHeight="1" x14ac:dyDescent="0.2">
      <c r="A192" s="12">
        <v>10</v>
      </c>
      <c r="B192" s="468"/>
      <c r="C192" s="469"/>
      <c r="D192" s="470"/>
      <c r="E192" s="437"/>
      <c r="F192" s="439"/>
      <c r="G192" s="480"/>
      <c r="H192" s="481"/>
      <c r="I192" s="473"/>
      <c r="J192" s="467"/>
    </row>
    <row r="193" spans="1:14" ht="12" hidden="1" customHeight="1" x14ac:dyDescent="0.2">
      <c r="A193" s="12">
        <v>11</v>
      </c>
      <c r="B193" s="468"/>
      <c r="C193" s="469"/>
      <c r="D193" s="470"/>
      <c r="E193" s="437"/>
      <c r="F193" s="439"/>
      <c r="G193" s="480"/>
      <c r="H193" s="481"/>
      <c r="I193" s="473"/>
      <c r="J193" s="467"/>
    </row>
    <row r="194" spans="1:14" ht="12" hidden="1" customHeight="1" x14ac:dyDescent="0.2">
      <c r="A194" s="12">
        <v>12</v>
      </c>
      <c r="B194" s="468"/>
      <c r="C194" s="469"/>
      <c r="D194" s="470"/>
      <c r="E194" s="437"/>
      <c r="F194" s="439"/>
      <c r="G194" s="480"/>
      <c r="H194" s="481"/>
      <c r="I194" s="473"/>
      <c r="J194" s="467"/>
    </row>
    <row r="195" spans="1:14" ht="12" hidden="1" customHeight="1" x14ac:dyDescent="0.2">
      <c r="A195" s="12">
        <v>13</v>
      </c>
      <c r="B195" s="468"/>
      <c r="C195" s="469"/>
      <c r="D195" s="470"/>
      <c r="E195" s="437"/>
      <c r="F195" s="439"/>
      <c r="G195" s="480"/>
      <c r="H195" s="481"/>
      <c r="I195" s="473"/>
      <c r="J195" s="467"/>
    </row>
    <row r="196" spans="1:14" ht="12" hidden="1" customHeight="1" x14ac:dyDescent="0.2">
      <c r="A196" s="12">
        <v>14</v>
      </c>
      <c r="B196" s="468"/>
      <c r="C196" s="469"/>
      <c r="D196" s="470"/>
      <c r="E196" s="437"/>
      <c r="F196" s="439"/>
      <c r="G196" s="480"/>
      <c r="H196" s="481"/>
      <c r="I196" s="473"/>
      <c r="J196" s="467"/>
      <c r="K196" s="6" t="s">
        <v>125</v>
      </c>
    </row>
    <row r="197" spans="1:14" x14ac:dyDescent="0.2">
      <c r="A197" s="12"/>
      <c r="B197" s="468"/>
      <c r="C197" s="469"/>
      <c r="D197" s="470"/>
      <c r="E197" s="437"/>
      <c r="F197" s="439"/>
      <c r="G197" s="473"/>
      <c r="H197" s="467"/>
      <c r="I197" s="473"/>
      <c r="J197" s="467"/>
      <c r="K197" s="15"/>
      <c r="L197" s="15"/>
    </row>
    <row r="198" spans="1:14" s="1" customFormat="1" ht="15" customHeight="1" x14ac:dyDescent="0.2">
      <c r="E198" s="3"/>
      <c r="I198" s="50"/>
      <c r="J198" s="50"/>
      <c r="K198" s="6"/>
      <c r="L198" s="6"/>
      <c r="M198" s="4"/>
      <c r="N198" s="4"/>
    </row>
    <row r="199" spans="1:14" hidden="1" x14ac:dyDescent="0.2">
      <c r="B199" s="56"/>
      <c r="C199" s="56"/>
      <c r="D199" s="56"/>
    </row>
    <row r="200" spans="1:14" hidden="1" x14ac:dyDescent="0.2">
      <c r="B200" s="56"/>
      <c r="C200" s="56"/>
      <c r="D200" s="56"/>
    </row>
    <row r="201" spans="1:14" ht="12" hidden="1" customHeight="1" x14ac:dyDescent="0.2">
      <c r="A201" s="13" t="s">
        <v>3</v>
      </c>
      <c r="B201" s="440"/>
      <c r="C201" s="441"/>
      <c r="D201" s="441"/>
      <c r="E201" s="441"/>
      <c r="F201" s="442"/>
      <c r="G201" s="440"/>
      <c r="H201" s="442"/>
      <c r="I201" s="440"/>
      <c r="J201" s="442"/>
    </row>
    <row r="202" spans="1:14" hidden="1" x14ac:dyDescent="0.2">
      <c r="A202" s="12">
        <v>1</v>
      </c>
      <c r="B202" s="440"/>
      <c r="C202" s="441"/>
      <c r="D202" s="441"/>
      <c r="E202" s="441"/>
      <c r="F202" s="442"/>
      <c r="G202" s="478"/>
      <c r="H202" s="479"/>
      <c r="I202" s="478"/>
      <c r="J202" s="479"/>
    </row>
    <row r="203" spans="1:14" hidden="1" x14ac:dyDescent="0.2">
      <c r="A203" s="12"/>
      <c r="B203" s="440"/>
      <c r="C203" s="441"/>
      <c r="D203" s="441"/>
      <c r="E203" s="441"/>
      <c r="F203" s="442"/>
      <c r="G203" s="473"/>
      <c r="H203" s="467"/>
      <c r="I203" s="473"/>
      <c r="J203" s="467"/>
    </row>
    <row r="204" spans="1:14" s="1" customFormat="1" ht="15" hidden="1" customHeight="1" x14ac:dyDescent="0.2">
      <c r="E204" s="3"/>
      <c r="I204" s="508"/>
      <c r="J204" s="508"/>
      <c r="K204" s="6"/>
      <c r="L204" s="6"/>
      <c r="M204" s="4"/>
      <c r="N204" s="4"/>
    </row>
    <row r="205" spans="1:14" hidden="1" x14ac:dyDescent="0.2"/>
    <row r="208" spans="1:14" ht="22.15" customHeight="1" x14ac:dyDescent="0.2">
      <c r="A208" s="13" t="s">
        <v>3</v>
      </c>
      <c r="B208" s="435"/>
      <c r="C208" s="435"/>
      <c r="D208" s="435"/>
      <c r="E208" s="435"/>
      <c r="F208" s="435"/>
      <c r="G208" s="435"/>
      <c r="H208" s="435"/>
      <c r="I208" s="435"/>
      <c r="J208" s="435"/>
    </row>
    <row r="209" spans="1:13" x14ac:dyDescent="0.2">
      <c r="A209" s="12">
        <v>1</v>
      </c>
      <c r="B209" s="432"/>
      <c r="C209" s="432"/>
      <c r="D209" s="432"/>
      <c r="E209" s="432"/>
      <c r="F209" s="432"/>
      <c r="G209" s="436"/>
      <c r="H209" s="436"/>
      <c r="I209" s="436"/>
      <c r="J209" s="436"/>
    </row>
    <row r="210" spans="1:13" ht="24.75" customHeight="1" x14ac:dyDescent="0.2">
      <c r="A210" s="12">
        <v>1</v>
      </c>
      <c r="B210" s="468"/>
      <c r="C210" s="469"/>
      <c r="D210" s="470"/>
      <c r="E210" s="471"/>
      <c r="F210" s="472"/>
      <c r="G210" s="473"/>
      <c r="H210" s="467"/>
      <c r="I210" s="473"/>
      <c r="J210" s="467"/>
    </row>
    <row r="211" spans="1:13" ht="12" customHeight="1" x14ac:dyDescent="0.2">
      <c r="A211" s="12"/>
      <c r="B211" s="468"/>
      <c r="C211" s="469"/>
      <c r="D211" s="470"/>
      <c r="E211" s="471"/>
      <c r="F211" s="472"/>
      <c r="G211" s="473"/>
      <c r="H211" s="467"/>
      <c r="I211" s="473"/>
      <c r="J211" s="467"/>
    </row>
    <row r="212" spans="1:13" x14ac:dyDescent="0.2">
      <c r="A212" s="40"/>
      <c r="B212" s="431"/>
      <c r="C212" s="431"/>
      <c r="D212" s="431"/>
      <c r="E212" s="432"/>
      <c r="F212" s="432"/>
      <c r="G212" s="467"/>
      <c r="H212" s="433"/>
      <c r="I212" s="433"/>
      <c r="J212" s="433"/>
      <c r="K212" s="474"/>
      <c r="L212" s="500"/>
      <c r="M212" s="15"/>
    </row>
    <row r="213" spans="1:13" x14ac:dyDescent="0.2">
      <c r="A213" s="40"/>
      <c r="B213" s="431"/>
      <c r="C213" s="431"/>
      <c r="D213" s="431"/>
      <c r="E213" s="434"/>
      <c r="F213" s="434"/>
      <c r="G213" s="467" t="s">
        <v>14</v>
      </c>
      <c r="H213" s="433"/>
      <c r="I213" s="433">
        <f>SUM(I210:J212)</f>
        <v>0</v>
      </c>
      <c r="J213" s="433"/>
      <c r="K213" s="474"/>
      <c r="L213" s="500"/>
      <c r="M213" s="15"/>
    </row>
    <row r="217" spans="1:13" x14ac:dyDescent="0.2">
      <c r="B217" s="6" t="s">
        <v>137</v>
      </c>
      <c r="J217" s="15">
        <f>I213+I197</f>
        <v>0</v>
      </c>
    </row>
    <row r="218" spans="1:13" x14ac:dyDescent="0.2">
      <c r="A218" s="34"/>
      <c r="B218" s="35"/>
      <c r="C218" s="35"/>
      <c r="D218" s="36"/>
      <c r="E218" s="36"/>
      <c r="F218" s="35"/>
    </row>
    <row r="219" spans="1:13" x14ac:dyDescent="0.2">
      <c r="B219" s="35"/>
      <c r="E219" s="35"/>
      <c r="F219" s="36"/>
      <c r="G219" s="36"/>
      <c r="H219" s="35"/>
    </row>
    <row r="220" spans="1:13" x14ac:dyDescent="0.2">
      <c r="B220" s="35"/>
      <c r="E220" s="35"/>
      <c r="F220" s="36"/>
      <c r="G220" s="36"/>
      <c r="H220" s="35"/>
    </row>
    <row r="221" spans="1:13" x14ac:dyDescent="0.2">
      <c r="B221" s="35"/>
      <c r="E221" s="35"/>
      <c r="F221" s="36"/>
      <c r="G221" s="36"/>
      <c r="H221" s="35"/>
    </row>
    <row r="222" spans="1:13" x14ac:dyDescent="0.2">
      <c r="A222" s="34"/>
      <c r="B222" s="35"/>
      <c r="E222" s="35"/>
      <c r="F222" s="36"/>
      <c r="G222" s="36"/>
      <c r="H222" s="35"/>
    </row>
    <row r="223" spans="1:13" x14ac:dyDescent="0.2">
      <c r="B223" s="35"/>
      <c r="E223" s="35"/>
      <c r="F223" s="36"/>
      <c r="G223" s="36"/>
      <c r="H223" s="35"/>
    </row>
    <row r="224" spans="1:13" x14ac:dyDescent="0.2">
      <c r="B224" s="35"/>
      <c r="E224" s="35"/>
      <c r="F224" s="36"/>
      <c r="G224" s="36"/>
      <c r="H224" s="35"/>
    </row>
    <row r="225" spans="2:8" x14ac:dyDescent="0.2">
      <c r="B225" s="35"/>
      <c r="E225" s="35"/>
      <c r="F225" s="36"/>
      <c r="G225" s="36"/>
      <c r="H225" s="35"/>
    </row>
    <row r="226" spans="2:8" x14ac:dyDescent="0.2">
      <c r="B226" s="35"/>
      <c r="E226" s="35"/>
      <c r="F226" s="36"/>
      <c r="G226" s="36"/>
      <c r="H226" s="35"/>
    </row>
    <row r="227" spans="2:8" x14ac:dyDescent="0.2">
      <c r="B227" s="35"/>
      <c r="E227" s="35"/>
      <c r="F227" s="37"/>
      <c r="G227" s="36"/>
      <c r="H227" s="35"/>
    </row>
    <row r="228" spans="2:8" ht="15" x14ac:dyDescent="0.25">
      <c r="B228" s="35"/>
      <c r="E228" s="35"/>
      <c r="F228" s="38"/>
      <c r="G228" s="39"/>
      <c r="H228" s="39"/>
    </row>
  </sheetData>
  <mergeCells count="433">
    <mergeCell ref="K212:L213"/>
    <mergeCell ref="B213:D213"/>
    <mergeCell ref="E213:F213"/>
    <mergeCell ref="G213:H213"/>
    <mergeCell ref="I213:J213"/>
    <mergeCell ref="C4:J5"/>
    <mergeCell ref="C6:J6"/>
    <mergeCell ref="A14:A16"/>
    <mergeCell ref="B14:B16"/>
    <mergeCell ref="C14:C16"/>
    <mergeCell ref="D14:G14"/>
    <mergeCell ref="H14:H16"/>
    <mergeCell ref="I14:I16"/>
    <mergeCell ref="J14:J16"/>
    <mergeCell ref="D15:D16"/>
    <mergeCell ref="B25:D25"/>
    <mergeCell ref="E25:G25"/>
    <mergeCell ref="B26:D26"/>
    <mergeCell ref="E26:G26"/>
    <mergeCell ref="B27:D27"/>
    <mergeCell ref="E27:G27"/>
    <mergeCell ref="E15:G15"/>
    <mergeCell ref="A19:B19"/>
    <mergeCell ref="B23:D23"/>
    <mergeCell ref="E23:G23"/>
    <mergeCell ref="B24:D24"/>
    <mergeCell ref="E24:G24"/>
    <mergeCell ref="B31:D31"/>
    <mergeCell ref="E31:G31"/>
    <mergeCell ref="B32:D32"/>
    <mergeCell ref="E32:G32"/>
    <mergeCell ref="A33:D33"/>
    <mergeCell ref="E33:G33"/>
    <mergeCell ref="B28:D28"/>
    <mergeCell ref="E28:G28"/>
    <mergeCell ref="B29:D29"/>
    <mergeCell ref="E29:G29"/>
    <mergeCell ref="B30:D30"/>
    <mergeCell ref="E30:G30"/>
    <mergeCell ref="B40:D40"/>
    <mergeCell ref="E40:G40"/>
    <mergeCell ref="B41:D41"/>
    <mergeCell ref="E41:G41"/>
    <mergeCell ref="B42:D42"/>
    <mergeCell ref="E42:G42"/>
    <mergeCell ref="B37:D37"/>
    <mergeCell ref="E37:G37"/>
    <mergeCell ref="B38:D38"/>
    <mergeCell ref="E38:G38"/>
    <mergeCell ref="B39:D39"/>
    <mergeCell ref="E39:G39"/>
    <mergeCell ref="B46:D46"/>
    <mergeCell ref="E46:G46"/>
    <mergeCell ref="A47:D47"/>
    <mergeCell ref="E47:G47"/>
    <mergeCell ref="B53:H53"/>
    <mergeCell ref="B54:H54"/>
    <mergeCell ref="B43:D43"/>
    <mergeCell ref="E43:G43"/>
    <mergeCell ref="B44:D44"/>
    <mergeCell ref="E44:G44"/>
    <mergeCell ref="B45:D45"/>
    <mergeCell ref="E45:G45"/>
    <mergeCell ref="B61:H61"/>
    <mergeCell ref="B62:H62"/>
    <mergeCell ref="B63:H63"/>
    <mergeCell ref="B64:H64"/>
    <mergeCell ref="B65:H65"/>
    <mergeCell ref="B66:H66"/>
    <mergeCell ref="B55:H55"/>
    <mergeCell ref="B56:H56"/>
    <mergeCell ref="B57:H57"/>
    <mergeCell ref="B58:H58"/>
    <mergeCell ref="B59:H59"/>
    <mergeCell ref="B60:H60"/>
    <mergeCell ref="B67:H67"/>
    <mergeCell ref="B73:D73"/>
    <mergeCell ref="E73:F73"/>
    <mergeCell ref="G73:H73"/>
    <mergeCell ref="I73:J73"/>
    <mergeCell ref="B74:D74"/>
    <mergeCell ref="E74:F74"/>
    <mergeCell ref="G74:H74"/>
    <mergeCell ref="I74:J74"/>
    <mergeCell ref="B77:D77"/>
    <mergeCell ref="E77:F77"/>
    <mergeCell ref="G77:H77"/>
    <mergeCell ref="I77:J77"/>
    <mergeCell ref="B78:D78"/>
    <mergeCell ref="E78:F78"/>
    <mergeCell ref="G78:H78"/>
    <mergeCell ref="I78:J78"/>
    <mergeCell ref="B75:D75"/>
    <mergeCell ref="E75:F75"/>
    <mergeCell ref="G75:H75"/>
    <mergeCell ref="I75:J75"/>
    <mergeCell ref="B76:D76"/>
    <mergeCell ref="E76:F76"/>
    <mergeCell ref="G76:H76"/>
    <mergeCell ref="I76:J76"/>
    <mergeCell ref="B81:D81"/>
    <mergeCell ref="E81:F81"/>
    <mergeCell ref="G81:H81"/>
    <mergeCell ref="I81:J81"/>
    <mergeCell ref="B88:D88"/>
    <mergeCell ref="E88:F88"/>
    <mergeCell ref="H88:I88"/>
    <mergeCell ref="B79:D79"/>
    <mergeCell ref="E79:F79"/>
    <mergeCell ref="G79:H79"/>
    <mergeCell ref="I79:J79"/>
    <mergeCell ref="B80:D80"/>
    <mergeCell ref="E80:F80"/>
    <mergeCell ref="G80:H80"/>
    <mergeCell ref="I80:J80"/>
    <mergeCell ref="B91:D91"/>
    <mergeCell ref="E91:F91"/>
    <mergeCell ref="H91:I91"/>
    <mergeCell ref="B92:D92"/>
    <mergeCell ref="E92:F92"/>
    <mergeCell ref="H92:I92"/>
    <mergeCell ref="B89:D89"/>
    <mergeCell ref="E89:F89"/>
    <mergeCell ref="H89:I89"/>
    <mergeCell ref="B90:D90"/>
    <mergeCell ref="E90:F90"/>
    <mergeCell ref="H90:I90"/>
    <mergeCell ref="B95:D95"/>
    <mergeCell ref="E95:F95"/>
    <mergeCell ref="H95:I95"/>
    <mergeCell ref="B96:D96"/>
    <mergeCell ref="E96:F96"/>
    <mergeCell ref="H96:I96"/>
    <mergeCell ref="B93:D93"/>
    <mergeCell ref="E93:F93"/>
    <mergeCell ref="H93:I93"/>
    <mergeCell ref="B94:D94"/>
    <mergeCell ref="E94:F94"/>
    <mergeCell ref="H94:I94"/>
    <mergeCell ref="B105:D105"/>
    <mergeCell ref="E105:F105"/>
    <mergeCell ref="G105:H105"/>
    <mergeCell ref="I105:J105"/>
    <mergeCell ref="B106:D106"/>
    <mergeCell ref="E106:F106"/>
    <mergeCell ref="G106:H106"/>
    <mergeCell ref="I106:J106"/>
    <mergeCell ref="B103:D103"/>
    <mergeCell ref="E103:F103"/>
    <mergeCell ref="G103:H103"/>
    <mergeCell ref="I103:J103"/>
    <mergeCell ref="B104:D104"/>
    <mergeCell ref="E104:F104"/>
    <mergeCell ref="G104:H104"/>
    <mergeCell ref="I104:J104"/>
    <mergeCell ref="B109:D109"/>
    <mergeCell ref="E109:F109"/>
    <mergeCell ref="G109:H109"/>
    <mergeCell ref="I109:J109"/>
    <mergeCell ref="B110:D110"/>
    <mergeCell ref="E110:F110"/>
    <mergeCell ref="G110:H110"/>
    <mergeCell ref="I110:J110"/>
    <mergeCell ref="B107:D107"/>
    <mergeCell ref="E107:F107"/>
    <mergeCell ref="G107:H107"/>
    <mergeCell ref="I107:J107"/>
    <mergeCell ref="B108:D108"/>
    <mergeCell ref="E108:F108"/>
    <mergeCell ref="G108:H108"/>
    <mergeCell ref="I108:J108"/>
    <mergeCell ref="B119:D119"/>
    <mergeCell ref="E119:F119"/>
    <mergeCell ref="G119:H119"/>
    <mergeCell ref="I119:J119"/>
    <mergeCell ref="B120:D120"/>
    <mergeCell ref="E120:F120"/>
    <mergeCell ref="G120:H120"/>
    <mergeCell ref="I120:J120"/>
    <mergeCell ref="B111:D111"/>
    <mergeCell ref="E111:F111"/>
    <mergeCell ref="G111:H111"/>
    <mergeCell ref="I111:J111"/>
    <mergeCell ref="B118:D118"/>
    <mergeCell ref="E118:F118"/>
    <mergeCell ref="G118:H118"/>
    <mergeCell ref="I118:J118"/>
    <mergeCell ref="B123:D123"/>
    <mergeCell ref="E123:F123"/>
    <mergeCell ref="G123:H123"/>
    <mergeCell ref="I123:J123"/>
    <mergeCell ref="B124:D124"/>
    <mergeCell ref="E124:F124"/>
    <mergeCell ref="G124:H124"/>
    <mergeCell ref="I124:J124"/>
    <mergeCell ref="B121:D121"/>
    <mergeCell ref="E121:F121"/>
    <mergeCell ref="G121:H121"/>
    <mergeCell ref="I121:J121"/>
    <mergeCell ref="B122:D122"/>
    <mergeCell ref="E122:F122"/>
    <mergeCell ref="G122:H122"/>
    <mergeCell ref="I122:J122"/>
    <mergeCell ref="B135:C135"/>
    <mergeCell ref="D135:E135"/>
    <mergeCell ref="G135:H135"/>
    <mergeCell ref="I135:J135"/>
    <mergeCell ref="B136:C136"/>
    <mergeCell ref="D136:E136"/>
    <mergeCell ref="G136:H136"/>
    <mergeCell ref="I136:J136"/>
    <mergeCell ref="B125:D125"/>
    <mergeCell ref="E125:F125"/>
    <mergeCell ref="G125:H125"/>
    <mergeCell ref="I125:J125"/>
    <mergeCell ref="B126:D126"/>
    <mergeCell ref="E126:F126"/>
    <mergeCell ref="G126:H126"/>
    <mergeCell ref="I126:J126"/>
    <mergeCell ref="B139:C139"/>
    <mergeCell ref="D139:E139"/>
    <mergeCell ref="G139:H139"/>
    <mergeCell ref="I139:J139"/>
    <mergeCell ref="B146:D146"/>
    <mergeCell ref="E146:F146"/>
    <mergeCell ref="G146:H146"/>
    <mergeCell ref="I146:J146"/>
    <mergeCell ref="B137:C137"/>
    <mergeCell ref="D137:E137"/>
    <mergeCell ref="G137:H137"/>
    <mergeCell ref="I137:J137"/>
    <mergeCell ref="B138:C138"/>
    <mergeCell ref="D138:E138"/>
    <mergeCell ref="G138:H138"/>
    <mergeCell ref="I138:J138"/>
    <mergeCell ref="B149:D149"/>
    <mergeCell ref="E149:F149"/>
    <mergeCell ref="G149:H149"/>
    <mergeCell ref="I149:J149"/>
    <mergeCell ref="B150:D150"/>
    <mergeCell ref="E150:F150"/>
    <mergeCell ref="G150:H150"/>
    <mergeCell ref="I150:J150"/>
    <mergeCell ref="B147:D147"/>
    <mergeCell ref="E147:F147"/>
    <mergeCell ref="G147:H147"/>
    <mergeCell ref="I147:J147"/>
    <mergeCell ref="B148:D148"/>
    <mergeCell ref="E148:F148"/>
    <mergeCell ref="G148:H148"/>
    <mergeCell ref="I148:J148"/>
    <mergeCell ref="B153:D153"/>
    <mergeCell ref="E153:F153"/>
    <mergeCell ref="G153:H153"/>
    <mergeCell ref="I153:J153"/>
    <mergeCell ref="B154:D154"/>
    <mergeCell ref="E154:F154"/>
    <mergeCell ref="G154:H154"/>
    <mergeCell ref="I154:J154"/>
    <mergeCell ref="B151:D151"/>
    <mergeCell ref="E151:F151"/>
    <mergeCell ref="G151:H151"/>
    <mergeCell ref="I151:J151"/>
    <mergeCell ref="B152:D152"/>
    <mergeCell ref="E152:F152"/>
    <mergeCell ref="G152:H152"/>
    <mergeCell ref="I152:J152"/>
    <mergeCell ref="B160:C160"/>
    <mergeCell ref="D160:E160"/>
    <mergeCell ref="G160:H160"/>
    <mergeCell ref="I160:J160"/>
    <mergeCell ref="B161:C161"/>
    <mergeCell ref="D161:E161"/>
    <mergeCell ref="G161:H161"/>
    <mergeCell ref="I161:J161"/>
    <mergeCell ref="B158:C158"/>
    <mergeCell ref="D158:E158"/>
    <mergeCell ref="G158:H158"/>
    <mergeCell ref="I158:J158"/>
    <mergeCell ref="B159:C159"/>
    <mergeCell ref="D159:E159"/>
    <mergeCell ref="G159:H159"/>
    <mergeCell ref="I159:J159"/>
    <mergeCell ref="B164:C164"/>
    <mergeCell ref="D164:E164"/>
    <mergeCell ref="G164:H164"/>
    <mergeCell ref="I164:J164"/>
    <mergeCell ref="B165:C165"/>
    <mergeCell ref="D165:E165"/>
    <mergeCell ref="G165:H165"/>
    <mergeCell ref="I165:J165"/>
    <mergeCell ref="B162:C162"/>
    <mergeCell ref="D162:E162"/>
    <mergeCell ref="G162:H162"/>
    <mergeCell ref="I162:J162"/>
    <mergeCell ref="B163:C163"/>
    <mergeCell ref="D163:E163"/>
    <mergeCell ref="G163:H163"/>
    <mergeCell ref="I163:J163"/>
    <mergeCell ref="B171:D171"/>
    <mergeCell ref="E171:F171"/>
    <mergeCell ref="G171:H171"/>
    <mergeCell ref="I171:J171"/>
    <mergeCell ref="B172:D172"/>
    <mergeCell ref="E172:F172"/>
    <mergeCell ref="G172:H172"/>
    <mergeCell ref="I172:J172"/>
    <mergeCell ref="B169:D169"/>
    <mergeCell ref="E169:F169"/>
    <mergeCell ref="G169:H169"/>
    <mergeCell ref="I169:J169"/>
    <mergeCell ref="B170:D170"/>
    <mergeCell ref="E170:F170"/>
    <mergeCell ref="G170:H170"/>
    <mergeCell ref="I170:J170"/>
    <mergeCell ref="B175:D175"/>
    <mergeCell ref="E175:F175"/>
    <mergeCell ref="G175:H175"/>
    <mergeCell ref="I175:J175"/>
    <mergeCell ref="B176:D176"/>
    <mergeCell ref="E176:F176"/>
    <mergeCell ref="G176:H176"/>
    <mergeCell ref="I176:J176"/>
    <mergeCell ref="B173:D173"/>
    <mergeCell ref="E173:F173"/>
    <mergeCell ref="G173:H173"/>
    <mergeCell ref="I173:J173"/>
    <mergeCell ref="B174:D174"/>
    <mergeCell ref="E174:F174"/>
    <mergeCell ref="G174:H174"/>
    <mergeCell ref="I174:J174"/>
    <mergeCell ref="B182:D182"/>
    <mergeCell ref="E182:F182"/>
    <mergeCell ref="G182:H182"/>
    <mergeCell ref="I182:J182"/>
    <mergeCell ref="B183:D183"/>
    <mergeCell ref="E183:F183"/>
    <mergeCell ref="G183:H183"/>
    <mergeCell ref="I183:J183"/>
    <mergeCell ref="B177:D177"/>
    <mergeCell ref="E177:F177"/>
    <mergeCell ref="G177:H177"/>
    <mergeCell ref="I177:J177"/>
    <mergeCell ref="B181:D181"/>
    <mergeCell ref="E181:F181"/>
    <mergeCell ref="G181:H181"/>
    <mergeCell ref="I181:J181"/>
    <mergeCell ref="B186:D186"/>
    <mergeCell ref="E186:F186"/>
    <mergeCell ref="G186:H186"/>
    <mergeCell ref="I186:J186"/>
    <mergeCell ref="B187:D187"/>
    <mergeCell ref="E187:F187"/>
    <mergeCell ref="G187:H187"/>
    <mergeCell ref="I187:J187"/>
    <mergeCell ref="B184:D184"/>
    <mergeCell ref="E184:F184"/>
    <mergeCell ref="G184:H184"/>
    <mergeCell ref="I184:J184"/>
    <mergeCell ref="B185:D185"/>
    <mergeCell ref="E185:F185"/>
    <mergeCell ref="G185:H185"/>
    <mergeCell ref="I185:J185"/>
    <mergeCell ref="B190:D190"/>
    <mergeCell ref="E190:F190"/>
    <mergeCell ref="G190:H190"/>
    <mergeCell ref="I190:J190"/>
    <mergeCell ref="B191:D191"/>
    <mergeCell ref="E191:F191"/>
    <mergeCell ref="G191:H191"/>
    <mergeCell ref="I191:J191"/>
    <mergeCell ref="B188:D188"/>
    <mergeCell ref="E188:F188"/>
    <mergeCell ref="G188:H188"/>
    <mergeCell ref="I188:J188"/>
    <mergeCell ref="B189:D189"/>
    <mergeCell ref="E189:F189"/>
    <mergeCell ref="G189:H189"/>
    <mergeCell ref="I189:J189"/>
    <mergeCell ref="B194:D194"/>
    <mergeCell ref="E194:F194"/>
    <mergeCell ref="G194:H194"/>
    <mergeCell ref="I194:J194"/>
    <mergeCell ref="B195:D195"/>
    <mergeCell ref="E195:F195"/>
    <mergeCell ref="G195:H195"/>
    <mergeCell ref="I195:J195"/>
    <mergeCell ref="B192:D192"/>
    <mergeCell ref="E192:F192"/>
    <mergeCell ref="G192:H192"/>
    <mergeCell ref="I192:J192"/>
    <mergeCell ref="B193:D193"/>
    <mergeCell ref="E193:F193"/>
    <mergeCell ref="G193:H193"/>
    <mergeCell ref="I193:J193"/>
    <mergeCell ref="B201:F201"/>
    <mergeCell ref="G201:H201"/>
    <mergeCell ref="I201:J201"/>
    <mergeCell ref="B196:D196"/>
    <mergeCell ref="E196:F196"/>
    <mergeCell ref="G196:H196"/>
    <mergeCell ref="I196:J196"/>
    <mergeCell ref="B197:D197"/>
    <mergeCell ref="E197:F197"/>
    <mergeCell ref="G197:H197"/>
    <mergeCell ref="I197:J197"/>
    <mergeCell ref="I204:J204"/>
    <mergeCell ref="B202:F202"/>
    <mergeCell ref="G202:H202"/>
    <mergeCell ref="I202:J202"/>
    <mergeCell ref="B203:F203"/>
    <mergeCell ref="G203:H203"/>
    <mergeCell ref="I203:J203"/>
    <mergeCell ref="G208:H208"/>
    <mergeCell ref="I208:J208"/>
    <mergeCell ref="G209:H209"/>
    <mergeCell ref="I209:J209"/>
    <mergeCell ref="B208:D208"/>
    <mergeCell ref="E208:F208"/>
    <mergeCell ref="B209:D209"/>
    <mergeCell ref="E209:F209"/>
    <mergeCell ref="G212:H212"/>
    <mergeCell ref="I212:J212"/>
    <mergeCell ref="G210:H210"/>
    <mergeCell ref="I210:J210"/>
    <mergeCell ref="G211:H211"/>
    <mergeCell ref="I211:J211"/>
    <mergeCell ref="B210:D210"/>
    <mergeCell ref="E210:F210"/>
    <mergeCell ref="B211:D211"/>
    <mergeCell ref="E211:F211"/>
    <mergeCell ref="B212:D212"/>
    <mergeCell ref="E212:F212"/>
  </mergeCells>
  <pageMargins left="0.39370078740157483" right="0.39370078740157483"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BN66"/>
  <sheetViews>
    <sheetView topLeftCell="A31" zoomScaleNormal="100" workbookViewId="0">
      <selection activeCell="AH53" sqref="AH53:CM53"/>
    </sheetView>
  </sheetViews>
  <sheetFormatPr defaultColWidth="0" defaultRowHeight="11.25" x14ac:dyDescent="0.2"/>
  <cols>
    <col min="1" max="161" width="0.85546875" style="73" customWidth="1"/>
    <col min="162" max="162" width="0.140625" style="73" customWidth="1"/>
    <col min="163" max="256" width="0.85546875" style="73" hidden="1"/>
    <col min="257" max="417" width="0.85546875" style="73" customWidth="1"/>
    <col min="418" max="418" width="0.140625" style="73" customWidth="1"/>
    <col min="419" max="512" width="0.85546875" style="73" hidden="1"/>
    <col min="513" max="673" width="0.85546875" style="73" customWidth="1"/>
    <col min="674" max="674" width="0.140625" style="73" customWidth="1"/>
    <col min="675" max="768" width="0.85546875" style="73" hidden="1"/>
    <col min="769" max="929" width="0.85546875" style="73" customWidth="1"/>
    <col min="930" max="930" width="0.140625" style="73" customWidth="1"/>
    <col min="931" max="1024" width="0.85546875" style="73" hidden="1"/>
    <col min="1025" max="1185" width="0.85546875" style="73" customWidth="1"/>
    <col min="1186" max="1186" width="0.140625" style="73" customWidth="1"/>
    <col min="1187" max="1280" width="0.85546875" style="73" hidden="1"/>
    <col min="1281" max="1441" width="0.85546875" style="73" customWidth="1"/>
    <col min="1442" max="1442" width="0.140625" style="73" customWidth="1"/>
    <col min="1443" max="1536" width="0.85546875" style="73" hidden="1"/>
    <col min="1537" max="1697" width="0.85546875" style="73" customWidth="1"/>
    <col min="1698" max="1698" width="0.140625" style="73" customWidth="1"/>
    <col min="1699" max="1792" width="0.85546875" style="73" hidden="1"/>
    <col min="1793" max="1953" width="0.85546875" style="73" customWidth="1"/>
    <col min="1954" max="1954" width="0.140625" style="73" customWidth="1"/>
    <col min="1955" max="2048" width="0.85546875" style="73" hidden="1"/>
    <col min="2049" max="2209" width="0.85546875" style="73" customWidth="1"/>
    <col min="2210" max="2210" width="0.140625" style="73" customWidth="1"/>
    <col min="2211" max="2304" width="0.85546875" style="73" hidden="1"/>
    <col min="2305" max="2465" width="0.85546875" style="73" customWidth="1"/>
    <col min="2466" max="2466" width="0.140625" style="73" customWidth="1"/>
    <col min="2467" max="2560" width="0.85546875" style="73" hidden="1"/>
    <col min="2561" max="2721" width="0.85546875" style="73" customWidth="1"/>
    <col min="2722" max="2722" width="0.140625" style="73" customWidth="1"/>
    <col min="2723" max="2816" width="0.85546875" style="73" hidden="1"/>
    <col min="2817" max="2977" width="0.85546875" style="73" customWidth="1"/>
    <col min="2978" max="2978" width="0.140625" style="73" customWidth="1"/>
    <col min="2979" max="3072" width="0.85546875" style="73" hidden="1"/>
    <col min="3073" max="3233" width="0.85546875" style="73" customWidth="1"/>
    <col min="3234" max="3234" width="0.140625" style="73" customWidth="1"/>
    <col min="3235" max="3328" width="0.85546875" style="73" hidden="1"/>
    <col min="3329" max="3489" width="0.85546875" style="73" customWidth="1"/>
    <col min="3490" max="3490" width="0.140625" style="73" customWidth="1"/>
    <col min="3491" max="3584" width="0.85546875" style="73" hidden="1"/>
    <col min="3585" max="3745" width="0.85546875" style="73" customWidth="1"/>
    <col min="3746" max="3746" width="0.140625" style="73" customWidth="1"/>
    <col min="3747" max="3840" width="0.85546875" style="73" hidden="1"/>
    <col min="3841" max="4001" width="0.85546875" style="73" customWidth="1"/>
    <col min="4002" max="4002" width="0.140625" style="73" customWidth="1"/>
    <col min="4003" max="4096" width="0.85546875" style="73" hidden="1"/>
    <col min="4097" max="4257" width="0.85546875" style="73" customWidth="1"/>
    <col min="4258" max="4258" width="0.140625" style="73" customWidth="1"/>
    <col min="4259" max="4352" width="0.85546875" style="73" hidden="1"/>
    <col min="4353" max="4513" width="0.85546875" style="73" customWidth="1"/>
    <col min="4514" max="4514" width="0.140625" style="73" customWidth="1"/>
    <col min="4515" max="4608" width="0.85546875" style="73" hidden="1"/>
    <col min="4609" max="4769" width="0.85546875" style="73" customWidth="1"/>
    <col min="4770" max="4770" width="0.140625" style="73" customWidth="1"/>
    <col min="4771" max="4864" width="0.85546875" style="73" hidden="1"/>
    <col min="4865" max="5025" width="0.85546875" style="73" customWidth="1"/>
    <col min="5026" max="5026" width="0.140625" style="73" customWidth="1"/>
    <col min="5027" max="5120" width="0.85546875" style="73" hidden="1"/>
    <col min="5121" max="5281" width="0.85546875" style="73" customWidth="1"/>
    <col min="5282" max="5282" width="0.140625" style="73" customWidth="1"/>
    <col min="5283" max="5376" width="0.85546875" style="73" hidden="1"/>
    <col min="5377" max="5537" width="0.85546875" style="73" customWidth="1"/>
    <col min="5538" max="5538" width="0.140625" style="73" customWidth="1"/>
    <col min="5539" max="5632" width="0.85546875" style="73" hidden="1"/>
    <col min="5633" max="5793" width="0.85546875" style="73" customWidth="1"/>
    <col min="5794" max="5794" width="0.140625" style="73" customWidth="1"/>
    <col min="5795" max="5888" width="0.85546875" style="73" hidden="1"/>
    <col min="5889" max="6049" width="0.85546875" style="73" customWidth="1"/>
    <col min="6050" max="6050" width="0.140625" style="73" customWidth="1"/>
    <col min="6051" max="6144" width="0.85546875" style="73" hidden="1"/>
    <col min="6145" max="6305" width="0.85546875" style="73" customWidth="1"/>
    <col min="6306" max="6306" width="0.140625" style="73" customWidth="1"/>
    <col min="6307" max="6400" width="0.85546875" style="73" hidden="1"/>
    <col min="6401" max="6561" width="0.85546875" style="73" customWidth="1"/>
    <col min="6562" max="6562" width="0.140625" style="73" customWidth="1"/>
    <col min="6563" max="6656" width="0.85546875" style="73" hidden="1"/>
    <col min="6657" max="6817" width="0.85546875" style="73" customWidth="1"/>
    <col min="6818" max="6818" width="0.140625" style="73" customWidth="1"/>
    <col min="6819" max="6912" width="0.85546875" style="73" hidden="1"/>
    <col min="6913" max="7073" width="0.85546875" style="73" customWidth="1"/>
    <col min="7074" max="7074" width="0.140625" style="73" customWidth="1"/>
    <col min="7075" max="7168" width="0.85546875" style="73" hidden="1"/>
    <col min="7169" max="7329" width="0.85546875" style="73" customWidth="1"/>
    <col min="7330" max="7330" width="0.140625" style="73" customWidth="1"/>
    <col min="7331" max="7424" width="0.85546875" style="73" hidden="1"/>
    <col min="7425" max="7585" width="0.85546875" style="73" customWidth="1"/>
    <col min="7586" max="7586" width="0.140625" style="73" customWidth="1"/>
    <col min="7587" max="7680" width="0.85546875" style="73" hidden="1"/>
    <col min="7681" max="7841" width="0.85546875" style="73" customWidth="1"/>
    <col min="7842" max="7842" width="0.140625" style="73" customWidth="1"/>
    <col min="7843" max="7936" width="0.85546875" style="73" hidden="1"/>
    <col min="7937" max="8097" width="0.85546875" style="73" customWidth="1"/>
    <col min="8098" max="8098" width="0.140625" style="73" customWidth="1"/>
    <col min="8099" max="8192" width="0.85546875" style="73" hidden="1"/>
    <col min="8193" max="8353" width="0.85546875" style="73" customWidth="1"/>
    <col min="8354" max="8354" width="0.140625" style="73" customWidth="1"/>
    <col min="8355" max="8448" width="0.85546875" style="73" hidden="1"/>
    <col min="8449" max="8609" width="0.85546875" style="73" customWidth="1"/>
    <col min="8610" max="8610" width="0.140625" style="73" customWidth="1"/>
    <col min="8611" max="8704" width="0.85546875" style="73" hidden="1"/>
    <col min="8705" max="8865" width="0.85546875" style="73" customWidth="1"/>
    <col min="8866" max="8866" width="0.140625" style="73" customWidth="1"/>
    <col min="8867" max="8960" width="0.85546875" style="73" hidden="1"/>
    <col min="8961" max="9121" width="0.85546875" style="73" customWidth="1"/>
    <col min="9122" max="9122" width="0.140625" style="73" customWidth="1"/>
    <col min="9123" max="9216" width="0.85546875" style="73" hidden="1"/>
    <col min="9217" max="9377" width="0.85546875" style="73" customWidth="1"/>
    <col min="9378" max="9378" width="0.140625" style="73" customWidth="1"/>
    <col min="9379" max="9472" width="0.85546875" style="73" hidden="1"/>
    <col min="9473" max="9633" width="0.85546875" style="73" customWidth="1"/>
    <col min="9634" max="9634" width="0.140625" style="73" customWidth="1"/>
    <col min="9635" max="9728" width="0.85546875" style="73" hidden="1"/>
    <col min="9729" max="9889" width="0.85546875" style="73" customWidth="1"/>
    <col min="9890" max="9890" width="0.140625" style="73" customWidth="1"/>
    <col min="9891" max="9984" width="0.85546875" style="73" hidden="1"/>
    <col min="9985" max="10145" width="0.85546875" style="73" customWidth="1"/>
    <col min="10146" max="10146" width="0.140625" style="73" customWidth="1"/>
    <col min="10147" max="10240" width="0.85546875" style="73" hidden="1"/>
    <col min="10241" max="10401" width="0.85546875" style="73" customWidth="1"/>
    <col min="10402" max="10402" width="0.140625" style="73" customWidth="1"/>
    <col min="10403" max="10496" width="0.85546875" style="73" hidden="1"/>
    <col min="10497" max="10657" width="0.85546875" style="73" customWidth="1"/>
    <col min="10658" max="10658" width="0.140625" style="73" customWidth="1"/>
    <col min="10659" max="10752" width="0.85546875" style="73" hidden="1"/>
    <col min="10753" max="10913" width="0.85546875" style="73" customWidth="1"/>
    <col min="10914" max="10914" width="0.140625" style="73" customWidth="1"/>
    <col min="10915" max="11008" width="0.85546875" style="73" hidden="1"/>
    <col min="11009" max="11169" width="0.85546875" style="73" customWidth="1"/>
    <col min="11170" max="11170" width="0.140625" style="73" customWidth="1"/>
    <col min="11171" max="11264" width="0.85546875" style="73" hidden="1"/>
    <col min="11265" max="11425" width="0.85546875" style="73" customWidth="1"/>
    <col min="11426" max="11426" width="0.140625" style="73" customWidth="1"/>
    <col min="11427" max="11520" width="0.85546875" style="73" hidden="1"/>
    <col min="11521" max="11681" width="0.85546875" style="73" customWidth="1"/>
    <col min="11682" max="11682" width="0.140625" style="73" customWidth="1"/>
    <col min="11683" max="11776" width="0.85546875" style="73" hidden="1"/>
    <col min="11777" max="11937" width="0.85546875" style="73" customWidth="1"/>
    <col min="11938" max="11938" width="0.140625" style="73" customWidth="1"/>
    <col min="11939" max="12032" width="0.85546875" style="73" hidden="1"/>
    <col min="12033" max="12193" width="0.85546875" style="73" customWidth="1"/>
    <col min="12194" max="12194" width="0.140625" style="73" customWidth="1"/>
    <col min="12195" max="12288" width="0.85546875" style="73" hidden="1"/>
    <col min="12289" max="12449" width="0.85546875" style="73" customWidth="1"/>
    <col min="12450" max="12450" width="0.140625" style="73" customWidth="1"/>
    <col min="12451" max="12544" width="0.85546875" style="73" hidden="1"/>
    <col min="12545" max="12705" width="0.85546875" style="73" customWidth="1"/>
    <col min="12706" max="12706" width="0.140625" style="73" customWidth="1"/>
    <col min="12707" max="12800" width="0.85546875" style="73" hidden="1"/>
    <col min="12801" max="12961" width="0.85546875" style="73" customWidth="1"/>
    <col min="12962" max="12962" width="0.140625" style="73" customWidth="1"/>
    <col min="12963" max="13056" width="0.85546875" style="73" hidden="1"/>
    <col min="13057" max="13217" width="0.85546875" style="73" customWidth="1"/>
    <col min="13218" max="13218" width="0.140625" style="73" customWidth="1"/>
    <col min="13219" max="13312" width="0.85546875" style="73" hidden="1"/>
    <col min="13313" max="13473" width="0.85546875" style="73" customWidth="1"/>
    <col min="13474" max="13474" width="0.140625" style="73" customWidth="1"/>
    <col min="13475" max="13568" width="0.85546875" style="73" hidden="1"/>
    <col min="13569" max="13729" width="0.85546875" style="73" customWidth="1"/>
    <col min="13730" max="13730" width="0.140625" style="73" customWidth="1"/>
    <col min="13731" max="13824" width="0.85546875" style="73" hidden="1"/>
    <col min="13825" max="13985" width="0.85546875" style="73" customWidth="1"/>
    <col min="13986" max="13986" width="0.140625" style="73" customWidth="1"/>
    <col min="13987" max="14080" width="0.85546875" style="73" hidden="1"/>
    <col min="14081" max="14241" width="0.85546875" style="73" customWidth="1"/>
    <col min="14242" max="14242" width="0.140625" style="73" customWidth="1"/>
    <col min="14243" max="14336" width="0.85546875" style="73" hidden="1"/>
    <col min="14337" max="14497" width="0.85546875" style="73" customWidth="1"/>
    <col min="14498" max="14498" width="0.140625" style="73" customWidth="1"/>
    <col min="14499" max="14592" width="0.85546875" style="73" hidden="1"/>
    <col min="14593" max="14753" width="0.85546875" style="73" customWidth="1"/>
    <col min="14754" max="14754" width="0.140625" style="73" customWidth="1"/>
    <col min="14755" max="14848" width="0.85546875" style="73" hidden="1"/>
    <col min="14849" max="15009" width="0.85546875" style="73" customWidth="1"/>
    <col min="15010" max="15010" width="0.140625" style="73" customWidth="1"/>
    <col min="15011" max="15104" width="0.85546875" style="73" hidden="1"/>
    <col min="15105" max="15265" width="0.85546875" style="73" customWidth="1"/>
    <col min="15266" max="15266" width="0.140625" style="73" customWidth="1"/>
    <col min="15267" max="15360" width="0.85546875" style="73" hidden="1"/>
    <col min="15361" max="15521" width="0.85546875" style="73" customWidth="1"/>
    <col min="15522" max="15522" width="0.140625" style="73" customWidth="1"/>
    <col min="15523" max="15616" width="0.85546875" style="73" hidden="1"/>
    <col min="15617" max="15777" width="0.85546875" style="73" customWidth="1"/>
    <col min="15778" max="15778" width="0.140625" style="73" customWidth="1"/>
    <col min="15779" max="15872" width="0.85546875" style="73" hidden="1"/>
    <col min="15873" max="16033" width="0.85546875" style="73" customWidth="1"/>
    <col min="16034" max="16034" width="0.140625" style="73" customWidth="1"/>
    <col min="16035" max="16128" width="0.85546875" style="73" hidden="1"/>
    <col min="16129" max="16289" width="0.85546875" style="73" customWidth="1"/>
    <col min="16290" max="16290" width="0.140625" style="73" customWidth="1"/>
    <col min="16291" max="16384" width="0.85546875" style="73" hidden="1"/>
  </cols>
  <sheetData>
    <row r="1" spans="1:161" s="80" customFormat="1" ht="13.5" customHeight="1" x14ac:dyDescent="0.15">
      <c r="B1" s="235" t="s">
        <v>341</v>
      </c>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c r="BR1" s="235"/>
      <c r="BS1" s="235"/>
      <c r="BT1" s="235"/>
      <c r="BU1" s="235"/>
      <c r="BV1" s="235"/>
      <c r="BW1" s="235"/>
      <c r="BX1" s="235"/>
      <c r="BY1" s="235"/>
      <c r="BZ1" s="235"/>
      <c r="CA1" s="235"/>
      <c r="CB1" s="235"/>
      <c r="CC1" s="235"/>
      <c r="CD1" s="235"/>
      <c r="CE1" s="235"/>
      <c r="CF1" s="235"/>
      <c r="CG1" s="235"/>
      <c r="CH1" s="235"/>
      <c r="CI1" s="235"/>
      <c r="CJ1" s="235"/>
      <c r="CK1" s="235"/>
      <c r="CL1" s="235"/>
      <c r="CM1" s="235"/>
      <c r="CN1" s="235"/>
      <c r="CO1" s="235"/>
      <c r="CP1" s="235"/>
      <c r="CQ1" s="235"/>
      <c r="CR1" s="235"/>
      <c r="CS1" s="235"/>
      <c r="CT1" s="235"/>
      <c r="CU1" s="235"/>
      <c r="CV1" s="235"/>
      <c r="CW1" s="235"/>
      <c r="CX1" s="235"/>
      <c r="CY1" s="235"/>
      <c r="CZ1" s="235"/>
      <c r="DA1" s="235"/>
      <c r="DB1" s="235"/>
      <c r="DC1" s="235"/>
      <c r="DD1" s="235"/>
      <c r="DE1" s="235"/>
      <c r="DF1" s="235"/>
      <c r="DG1" s="235"/>
      <c r="DH1" s="235"/>
      <c r="DI1" s="235"/>
      <c r="DJ1" s="235"/>
      <c r="DK1" s="235"/>
      <c r="DL1" s="235"/>
      <c r="DM1" s="235"/>
      <c r="DN1" s="235"/>
      <c r="DO1" s="235"/>
      <c r="DP1" s="235"/>
      <c r="DQ1" s="235"/>
      <c r="DR1" s="235"/>
      <c r="DS1" s="235"/>
      <c r="DT1" s="235"/>
      <c r="DU1" s="235"/>
      <c r="DV1" s="235"/>
      <c r="DW1" s="235"/>
      <c r="DX1" s="235"/>
      <c r="DY1" s="235"/>
      <c r="DZ1" s="235"/>
      <c r="EA1" s="235"/>
      <c r="EB1" s="235"/>
      <c r="EC1" s="235"/>
      <c r="ED1" s="235"/>
      <c r="EE1" s="235"/>
      <c r="EF1" s="235"/>
      <c r="EG1" s="235"/>
      <c r="EH1" s="235"/>
      <c r="EI1" s="235"/>
      <c r="EJ1" s="235"/>
      <c r="EK1" s="235"/>
      <c r="EL1" s="235"/>
      <c r="EM1" s="235"/>
      <c r="EN1" s="235"/>
      <c r="EO1" s="235"/>
      <c r="EP1" s="235"/>
      <c r="EQ1" s="235"/>
      <c r="ER1" s="235"/>
      <c r="ES1" s="235"/>
      <c r="ET1" s="235"/>
      <c r="EU1" s="235"/>
      <c r="EV1" s="235"/>
      <c r="EW1" s="235"/>
      <c r="EX1" s="235"/>
      <c r="EY1" s="235"/>
      <c r="EZ1" s="235"/>
      <c r="FA1" s="235"/>
      <c r="FB1" s="235"/>
      <c r="FC1" s="235"/>
      <c r="FD1" s="235"/>
    </row>
    <row r="3" spans="1:161" ht="11.25" customHeight="1" x14ac:dyDescent="0.2">
      <c r="A3" s="326" t="s">
        <v>342</v>
      </c>
      <c r="B3" s="326"/>
      <c r="C3" s="326"/>
      <c r="D3" s="326"/>
      <c r="E3" s="326"/>
      <c r="F3" s="326"/>
      <c r="G3" s="326"/>
      <c r="H3" s="327"/>
      <c r="I3" s="243" t="s">
        <v>51</v>
      </c>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4"/>
      <c r="CN3" s="337" t="s">
        <v>343</v>
      </c>
      <c r="CO3" s="326"/>
      <c r="CP3" s="326"/>
      <c r="CQ3" s="326"/>
      <c r="CR3" s="326"/>
      <c r="CS3" s="326"/>
      <c r="CT3" s="326"/>
      <c r="CU3" s="327"/>
      <c r="CV3" s="337" t="s">
        <v>344</v>
      </c>
      <c r="CW3" s="326"/>
      <c r="CX3" s="326"/>
      <c r="CY3" s="326"/>
      <c r="CZ3" s="326"/>
      <c r="DA3" s="326"/>
      <c r="DB3" s="326"/>
      <c r="DC3" s="326"/>
      <c r="DD3" s="326"/>
      <c r="DE3" s="327"/>
      <c r="DF3" s="343" t="s">
        <v>177</v>
      </c>
      <c r="DG3" s="344"/>
      <c r="DH3" s="344"/>
      <c r="DI3" s="344"/>
      <c r="DJ3" s="344"/>
      <c r="DK3" s="344"/>
      <c r="DL3" s="344"/>
      <c r="DM3" s="344"/>
      <c r="DN3" s="344"/>
      <c r="DO3" s="344"/>
      <c r="DP3" s="344"/>
      <c r="DQ3" s="344"/>
      <c r="DR3" s="344"/>
      <c r="DS3" s="344"/>
      <c r="DT3" s="344"/>
      <c r="DU3" s="344"/>
      <c r="DV3" s="344"/>
      <c r="DW3" s="344"/>
      <c r="DX3" s="344"/>
      <c r="DY3" s="344"/>
      <c r="DZ3" s="344"/>
      <c r="EA3" s="344"/>
      <c r="EB3" s="344"/>
      <c r="EC3" s="344"/>
      <c r="ED3" s="344"/>
      <c r="EE3" s="344"/>
      <c r="EF3" s="344"/>
      <c r="EG3" s="344"/>
      <c r="EH3" s="344"/>
      <c r="EI3" s="344"/>
      <c r="EJ3" s="344"/>
      <c r="EK3" s="344"/>
      <c r="EL3" s="344"/>
      <c r="EM3" s="344"/>
      <c r="EN3" s="344"/>
      <c r="EO3" s="344"/>
      <c r="EP3" s="344"/>
      <c r="EQ3" s="344"/>
      <c r="ER3" s="344"/>
      <c r="ES3" s="344"/>
      <c r="ET3" s="344"/>
      <c r="EU3" s="344"/>
      <c r="EV3" s="344"/>
      <c r="EW3" s="344"/>
      <c r="EX3" s="344"/>
      <c r="EY3" s="344"/>
      <c r="EZ3" s="344"/>
      <c r="FA3" s="344"/>
      <c r="FB3" s="344"/>
      <c r="FC3" s="344"/>
      <c r="FD3" s="344"/>
      <c r="FE3" s="344"/>
    </row>
    <row r="4" spans="1:161" ht="11.25" customHeight="1" x14ac:dyDescent="0.2">
      <c r="A4" s="328"/>
      <c r="B4" s="328"/>
      <c r="C4" s="328"/>
      <c r="D4" s="328"/>
      <c r="E4" s="328"/>
      <c r="F4" s="328"/>
      <c r="G4" s="328"/>
      <c r="H4" s="329"/>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7"/>
      <c r="CN4" s="342"/>
      <c r="CO4" s="328"/>
      <c r="CP4" s="328"/>
      <c r="CQ4" s="328"/>
      <c r="CR4" s="328"/>
      <c r="CS4" s="328"/>
      <c r="CT4" s="328"/>
      <c r="CU4" s="329"/>
      <c r="CV4" s="342"/>
      <c r="CW4" s="328"/>
      <c r="CX4" s="328"/>
      <c r="CY4" s="328"/>
      <c r="CZ4" s="328"/>
      <c r="DA4" s="328"/>
      <c r="DB4" s="328"/>
      <c r="DC4" s="328"/>
      <c r="DD4" s="328"/>
      <c r="DE4" s="329"/>
      <c r="DF4" s="345" t="s">
        <v>178</v>
      </c>
      <c r="DG4" s="346"/>
      <c r="DH4" s="346"/>
      <c r="DI4" s="346"/>
      <c r="DJ4" s="346"/>
      <c r="DK4" s="346"/>
      <c r="DL4" s="334" t="s">
        <v>162</v>
      </c>
      <c r="DM4" s="334"/>
      <c r="DN4" s="334"/>
      <c r="DO4" s="335" t="s">
        <v>141</v>
      </c>
      <c r="DP4" s="335"/>
      <c r="DQ4" s="335"/>
      <c r="DR4" s="336"/>
      <c r="DS4" s="345" t="s">
        <v>178</v>
      </c>
      <c r="DT4" s="346"/>
      <c r="DU4" s="346"/>
      <c r="DV4" s="346"/>
      <c r="DW4" s="346"/>
      <c r="DX4" s="346"/>
      <c r="DY4" s="334" t="s">
        <v>419</v>
      </c>
      <c r="DZ4" s="334"/>
      <c r="EA4" s="334"/>
      <c r="EB4" s="335" t="s">
        <v>141</v>
      </c>
      <c r="EC4" s="335"/>
      <c r="ED4" s="335"/>
      <c r="EE4" s="336"/>
      <c r="EF4" s="345" t="s">
        <v>178</v>
      </c>
      <c r="EG4" s="346"/>
      <c r="EH4" s="346"/>
      <c r="EI4" s="346"/>
      <c r="EJ4" s="346"/>
      <c r="EK4" s="346"/>
      <c r="EL4" s="334" t="s">
        <v>425</v>
      </c>
      <c r="EM4" s="334"/>
      <c r="EN4" s="334"/>
      <c r="EO4" s="335" t="s">
        <v>141</v>
      </c>
      <c r="EP4" s="335"/>
      <c r="EQ4" s="335"/>
      <c r="ER4" s="336"/>
      <c r="ES4" s="337" t="s">
        <v>180</v>
      </c>
      <c r="ET4" s="326"/>
      <c r="EU4" s="326"/>
      <c r="EV4" s="326"/>
      <c r="EW4" s="326"/>
      <c r="EX4" s="326"/>
      <c r="EY4" s="326"/>
      <c r="EZ4" s="326"/>
      <c r="FA4" s="326"/>
      <c r="FB4" s="326"/>
      <c r="FC4" s="326"/>
      <c r="FD4" s="326"/>
      <c r="FE4" s="326"/>
    </row>
    <row r="5" spans="1:161" ht="39" customHeight="1" x14ac:dyDescent="0.2">
      <c r="A5" s="330"/>
      <c r="B5" s="330"/>
      <c r="C5" s="330"/>
      <c r="D5" s="330"/>
      <c r="E5" s="330"/>
      <c r="F5" s="330"/>
      <c r="G5" s="330"/>
      <c r="H5" s="331"/>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c r="BH5" s="332"/>
      <c r="BI5" s="332"/>
      <c r="BJ5" s="332"/>
      <c r="BK5" s="332"/>
      <c r="BL5" s="332"/>
      <c r="BM5" s="332"/>
      <c r="BN5" s="332"/>
      <c r="BO5" s="332"/>
      <c r="BP5" s="332"/>
      <c r="BQ5" s="332"/>
      <c r="BR5" s="332"/>
      <c r="BS5" s="332"/>
      <c r="BT5" s="332"/>
      <c r="BU5" s="332"/>
      <c r="BV5" s="332"/>
      <c r="BW5" s="332"/>
      <c r="BX5" s="332"/>
      <c r="BY5" s="332"/>
      <c r="BZ5" s="332"/>
      <c r="CA5" s="332"/>
      <c r="CB5" s="332"/>
      <c r="CC5" s="332"/>
      <c r="CD5" s="332"/>
      <c r="CE5" s="332"/>
      <c r="CF5" s="332"/>
      <c r="CG5" s="332"/>
      <c r="CH5" s="332"/>
      <c r="CI5" s="332"/>
      <c r="CJ5" s="332"/>
      <c r="CK5" s="332"/>
      <c r="CL5" s="332"/>
      <c r="CM5" s="333"/>
      <c r="CN5" s="338"/>
      <c r="CO5" s="330"/>
      <c r="CP5" s="330"/>
      <c r="CQ5" s="330"/>
      <c r="CR5" s="330"/>
      <c r="CS5" s="330"/>
      <c r="CT5" s="330"/>
      <c r="CU5" s="331"/>
      <c r="CV5" s="338"/>
      <c r="CW5" s="330"/>
      <c r="CX5" s="330"/>
      <c r="CY5" s="330"/>
      <c r="CZ5" s="330"/>
      <c r="DA5" s="330"/>
      <c r="DB5" s="330"/>
      <c r="DC5" s="330"/>
      <c r="DD5" s="330"/>
      <c r="DE5" s="331"/>
      <c r="DF5" s="339" t="s">
        <v>136</v>
      </c>
      <c r="DG5" s="340"/>
      <c r="DH5" s="340"/>
      <c r="DI5" s="340"/>
      <c r="DJ5" s="340"/>
      <c r="DK5" s="340"/>
      <c r="DL5" s="340"/>
      <c r="DM5" s="340"/>
      <c r="DN5" s="340"/>
      <c r="DO5" s="340"/>
      <c r="DP5" s="340"/>
      <c r="DQ5" s="340"/>
      <c r="DR5" s="341"/>
      <c r="DS5" s="339" t="s">
        <v>345</v>
      </c>
      <c r="DT5" s="340"/>
      <c r="DU5" s="340"/>
      <c r="DV5" s="340"/>
      <c r="DW5" s="340"/>
      <c r="DX5" s="340"/>
      <c r="DY5" s="340"/>
      <c r="DZ5" s="340"/>
      <c r="EA5" s="340"/>
      <c r="EB5" s="340"/>
      <c r="EC5" s="340"/>
      <c r="ED5" s="340"/>
      <c r="EE5" s="341"/>
      <c r="EF5" s="339" t="s">
        <v>346</v>
      </c>
      <c r="EG5" s="340"/>
      <c r="EH5" s="340"/>
      <c r="EI5" s="340"/>
      <c r="EJ5" s="340"/>
      <c r="EK5" s="340"/>
      <c r="EL5" s="340"/>
      <c r="EM5" s="340"/>
      <c r="EN5" s="340"/>
      <c r="EO5" s="340"/>
      <c r="EP5" s="340"/>
      <c r="EQ5" s="340"/>
      <c r="ER5" s="341"/>
      <c r="ES5" s="338"/>
      <c r="ET5" s="330"/>
      <c r="EU5" s="330"/>
      <c r="EV5" s="330"/>
      <c r="EW5" s="330"/>
      <c r="EX5" s="330"/>
      <c r="EY5" s="330"/>
      <c r="EZ5" s="330"/>
      <c r="FA5" s="330"/>
      <c r="FB5" s="330"/>
      <c r="FC5" s="330"/>
      <c r="FD5" s="330"/>
      <c r="FE5" s="330"/>
    </row>
    <row r="6" spans="1:161" ht="12" thickBot="1" x14ac:dyDescent="0.25">
      <c r="A6" s="324" t="s">
        <v>149</v>
      </c>
      <c r="B6" s="324"/>
      <c r="C6" s="324"/>
      <c r="D6" s="324"/>
      <c r="E6" s="324"/>
      <c r="F6" s="324"/>
      <c r="G6" s="324"/>
      <c r="H6" s="325"/>
      <c r="I6" s="324" t="s">
        <v>188</v>
      </c>
      <c r="J6" s="324"/>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5"/>
      <c r="CN6" s="314" t="s">
        <v>189</v>
      </c>
      <c r="CO6" s="315"/>
      <c r="CP6" s="315"/>
      <c r="CQ6" s="315"/>
      <c r="CR6" s="315"/>
      <c r="CS6" s="315"/>
      <c r="CT6" s="315"/>
      <c r="CU6" s="316"/>
      <c r="CV6" s="314" t="s">
        <v>190</v>
      </c>
      <c r="CW6" s="315"/>
      <c r="CX6" s="315"/>
      <c r="CY6" s="315"/>
      <c r="CZ6" s="315"/>
      <c r="DA6" s="315"/>
      <c r="DB6" s="315"/>
      <c r="DC6" s="315"/>
      <c r="DD6" s="315"/>
      <c r="DE6" s="316"/>
      <c r="DF6" s="314" t="s">
        <v>191</v>
      </c>
      <c r="DG6" s="315"/>
      <c r="DH6" s="315"/>
      <c r="DI6" s="315"/>
      <c r="DJ6" s="315"/>
      <c r="DK6" s="315"/>
      <c r="DL6" s="315"/>
      <c r="DM6" s="315"/>
      <c r="DN6" s="315"/>
      <c r="DO6" s="315"/>
      <c r="DP6" s="315"/>
      <c r="DQ6" s="315"/>
      <c r="DR6" s="316"/>
      <c r="DS6" s="314" t="s">
        <v>192</v>
      </c>
      <c r="DT6" s="315"/>
      <c r="DU6" s="315"/>
      <c r="DV6" s="315"/>
      <c r="DW6" s="315"/>
      <c r="DX6" s="315"/>
      <c r="DY6" s="315"/>
      <c r="DZ6" s="315"/>
      <c r="EA6" s="315"/>
      <c r="EB6" s="315"/>
      <c r="EC6" s="315"/>
      <c r="ED6" s="315"/>
      <c r="EE6" s="316"/>
      <c r="EF6" s="314" t="s">
        <v>193</v>
      </c>
      <c r="EG6" s="315"/>
      <c r="EH6" s="315"/>
      <c r="EI6" s="315"/>
      <c r="EJ6" s="315"/>
      <c r="EK6" s="315"/>
      <c r="EL6" s="315"/>
      <c r="EM6" s="315"/>
      <c r="EN6" s="315"/>
      <c r="EO6" s="315"/>
      <c r="EP6" s="315"/>
      <c r="EQ6" s="315"/>
      <c r="ER6" s="316"/>
      <c r="ES6" s="314" t="s">
        <v>194</v>
      </c>
      <c r="ET6" s="315"/>
      <c r="EU6" s="315"/>
      <c r="EV6" s="315"/>
      <c r="EW6" s="315"/>
      <c r="EX6" s="315"/>
      <c r="EY6" s="315"/>
      <c r="EZ6" s="315"/>
      <c r="FA6" s="315"/>
      <c r="FB6" s="315"/>
      <c r="FC6" s="315"/>
      <c r="FD6" s="315"/>
      <c r="FE6" s="315"/>
    </row>
    <row r="7" spans="1:161" ht="12.75" customHeight="1" x14ac:dyDescent="0.2">
      <c r="A7" s="317">
        <v>1</v>
      </c>
      <c r="B7" s="317"/>
      <c r="C7" s="317"/>
      <c r="D7" s="317"/>
      <c r="E7" s="317"/>
      <c r="F7" s="317"/>
      <c r="G7" s="317"/>
      <c r="H7" s="318"/>
      <c r="I7" s="319" t="s">
        <v>347</v>
      </c>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320"/>
      <c r="AN7" s="320"/>
      <c r="AO7" s="320"/>
      <c r="AP7" s="320"/>
      <c r="AQ7" s="320"/>
      <c r="AR7" s="320"/>
      <c r="AS7" s="320"/>
      <c r="AT7" s="320"/>
      <c r="AU7" s="320"/>
      <c r="AV7" s="320"/>
      <c r="AW7" s="320"/>
      <c r="AX7" s="320"/>
      <c r="AY7" s="320"/>
      <c r="AZ7" s="320"/>
      <c r="BA7" s="320"/>
      <c r="BB7" s="320"/>
      <c r="BC7" s="320"/>
      <c r="BD7" s="320"/>
      <c r="BE7" s="320"/>
      <c r="BF7" s="320"/>
      <c r="BG7" s="320"/>
      <c r="BH7" s="320"/>
      <c r="BI7" s="320"/>
      <c r="BJ7" s="320"/>
      <c r="BK7" s="320"/>
      <c r="BL7" s="320"/>
      <c r="BM7" s="320"/>
      <c r="BN7" s="320"/>
      <c r="BO7" s="320"/>
      <c r="BP7" s="320"/>
      <c r="BQ7" s="320"/>
      <c r="BR7" s="320"/>
      <c r="BS7" s="320"/>
      <c r="BT7" s="320"/>
      <c r="BU7" s="320"/>
      <c r="BV7" s="320"/>
      <c r="BW7" s="320"/>
      <c r="BX7" s="320"/>
      <c r="BY7" s="320"/>
      <c r="BZ7" s="320"/>
      <c r="CA7" s="320"/>
      <c r="CB7" s="320"/>
      <c r="CC7" s="320"/>
      <c r="CD7" s="320"/>
      <c r="CE7" s="320"/>
      <c r="CF7" s="320"/>
      <c r="CG7" s="320"/>
      <c r="CH7" s="320"/>
      <c r="CI7" s="320"/>
      <c r="CJ7" s="320"/>
      <c r="CK7" s="320"/>
      <c r="CL7" s="320"/>
      <c r="CM7" s="320"/>
      <c r="CN7" s="321" t="s">
        <v>348</v>
      </c>
      <c r="CO7" s="322"/>
      <c r="CP7" s="322"/>
      <c r="CQ7" s="322"/>
      <c r="CR7" s="322"/>
      <c r="CS7" s="322"/>
      <c r="CT7" s="322"/>
      <c r="CU7" s="323"/>
      <c r="CV7" s="302" t="s">
        <v>14</v>
      </c>
      <c r="CW7" s="252"/>
      <c r="CX7" s="252"/>
      <c r="CY7" s="252"/>
      <c r="CZ7" s="252"/>
      <c r="DA7" s="252"/>
      <c r="DB7" s="252"/>
      <c r="DC7" s="252"/>
      <c r="DD7" s="252"/>
      <c r="DE7" s="301"/>
      <c r="DF7" s="296">
        <f>992000+DF10</f>
        <v>1003845.86</v>
      </c>
      <c r="DG7" s="297"/>
      <c r="DH7" s="297"/>
      <c r="DI7" s="297"/>
      <c r="DJ7" s="297"/>
      <c r="DK7" s="297"/>
      <c r="DL7" s="297"/>
      <c r="DM7" s="297"/>
      <c r="DN7" s="297"/>
      <c r="DO7" s="297"/>
      <c r="DP7" s="297"/>
      <c r="DQ7" s="297"/>
      <c r="DR7" s="303"/>
      <c r="DS7" s="296">
        <v>992000</v>
      </c>
      <c r="DT7" s="297"/>
      <c r="DU7" s="297"/>
      <c r="DV7" s="297"/>
      <c r="DW7" s="297"/>
      <c r="DX7" s="297"/>
      <c r="DY7" s="297"/>
      <c r="DZ7" s="297"/>
      <c r="EA7" s="297"/>
      <c r="EB7" s="297"/>
      <c r="EC7" s="297"/>
      <c r="ED7" s="297"/>
      <c r="EE7" s="303"/>
      <c r="EF7" s="296">
        <v>992000</v>
      </c>
      <c r="EG7" s="297"/>
      <c r="EH7" s="297"/>
      <c r="EI7" s="297"/>
      <c r="EJ7" s="297"/>
      <c r="EK7" s="297"/>
      <c r="EL7" s="297"/>
      <c r="EM7" s="297"/>
      <c r="EN7" s="297"/>
      <c r="EO7" s="297"/>
      <c r="EP7" s="297"/>
      <c r="EQ7" s="297"/>
      <c r="ER7" s="303"/>
      <c r="ES7" s="296"/>
      <c r="ET7" s="297"/>
      <c r="EU7" s="297"/>
      <c r="EV7" s="297"/>
      <c r="EW7" s="297"/>
      <c r="EX7" s="297"/>
      <c r="EY7" s="297"/>
      <c r="EZ7" s="297"/>
      <c r="FA7" s="297"/>
      <c r="FB7" s="297"/>
      <c r="FC7" s="297"/>
      <c r="FD7" s="297"/>
      <c r="FE7" s="298"/>
    </row>
    <row r="8" spans="1:161" ht="112.5" customHeight="1" x14ac:dyDescent="0.2">
      <c r="A8" s="220" t="s">
        <v>349</v>
      </c>
      <c r="B8" s="220"/>
      <c r="C8" s="220"/>
      <c r="D8" s="220"/>
      <c r="E8" s="220"/>
      <c r="F8" s="220"/>
      <c r="G8" s="220"/>
      <c r="H8" s="221"/>
      <c r="I8" s="312" t="s">
        <v>465</v>
      </c>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3"/>
      <c r="AN8" s="313"/>
      <c r="AO8" s="313"/>
      <c r="AP8" s="313"/>
      <c r="AQ8" s="313"/>
      <c r="AR8" s="313"/>
      <c r="AS8" s="313"/>
      <c r="AT8" s="313"/>
      <c r="AU8" s="313"/>
      <c r="AV8" s="313"/>
      <c r="AW8" s="313"/>
      <c r="AX8" s="313"/>
      <c r="AY8" s="313"/>
      <c r="AZ8" s="313"/>
      <c r="BA8" s="313"/>
      <c r="BB8" s="313"/>
      <c r="BC8" s="313"/>
      <c r="BD8" s="313"/>
      <c r="BE8" s="313"/>
      <c r="BF8" s="313"/>
      <c r="BG8" s="313"/>
      <c r="BH8" s="313"/>
      <c r="BI8" s="313"/>
      <c r="BJ8" s="313"/>
      <c r="BK8" s="313"/>
      <c r="BL8" s="313"/>
      <c r="BM8" s="313"/>
      <c r="BN8" s="313"/>
      <c r="BO8" s="313"/>
      <c r="BP8" s="313"/>
      <c r="BQ8" s="313"/>
      <c r="BR8" s="313"/>
      <c r="BS8" s="313"/>
      <c r="BT8" s="313"/>
      <c r="BU8" s="313"/>
      <c r="BV8" s="313"/>
      <c r="BW8" s="313"/>
      <c r="BX8" s="313"/>
      <c r="BY8" s="313"/>
      <c r="BZ8" s="313"/>
      <c r="CA8" s="313"/>
      <c r="CB8" s="313"/>
      <c r="CC8" s="313"/>
      <c r="CD8" s="313"/>
      <c r="CE8" s="313"/>
      <c r="CF8" s="313"/>
      <c r="CG8" s="313"/>
      <c r="CH8" s="313"/>
      <c r="CI8" s="313"/>
      <c r="CJ8" s="313"/>
      <c r="CK8" s="313"/>
      <c r="CL8" s="313"/>
      <c r="CM8" s="313"/>
      <c r="CN8" s="230" t="s">
        <v>350</v>
      </c>
      <c r="CO8" s="220"/>
      <c r="CP8" s="220"/>
      <c r="CQ8" s="220"/>
      <c r="CR8" s="220"/>
      <c r="CS8" s="220"/>
      <c r="CT8" s="220"/>
      <c r="CU8" s="221"/>
      <c r="CV8" s="219" t="s">
        <v>14</v>
      </c>
      <c r="CW8" s="220"/>
      <c r="CX8" s="220"/>
      <c r="CY8" s="220"/>
      <c r="CZ8" s="220"/>
      <c r="DA8" s="220"/>
      <c r="DB8" s="220"/>
      <c r="DC8" s="220"/>
      <c r="DD8" s="220"/>
      <c r="DE8" s="221"/>
      <c r="DF8" s="290"/>
      <c r="DG8" s="291"/>
      <c r="DH8" s="291"/>
      <c r="DI8" s="291"/>
      <c r="DJ8" s="291"/>
      <c r="DK8" s="291"/>
      <c r="DL8" s="291"/>
      <c r="DM8" s="291"/>
      <c r="DN8" s="291"/>
      <c r="DO8" s="291"/>
      <c r="DP8" s="291"/>
      <c r="DQ8" s="291"/>
      <c r="DR8" s="292"/>
      <c r="DS8" s="290"/>
      <c r="DT8" s="291"/>
      <c r="DU8" s="291"/>
      <c r="DV8" s="291"/>
      <c r="DW8" s="291"/>
      <c r="DX8" s="291"/>
      <c r="DY8" s="291"/>
      <c r="DZ8" s="291"/>
      <c r="EA8" s="291"/>
      <c r="EB8" s="291"/>
      <c r="EC8" s="291"/>
      <c r="ED8" s="291"/>
      <c r="EE8" s="292"/>
      <c r="EF8" s="290"/>
      <c r="EG8" s="291"/>
      <c r="EH8" s="291"/>
      <c r="EI8" s="291"/>
      <c r="EJ8" s="291"/>
      <c r="EK8" s="291"/>
      <c r="EL8" s="291"/>
      <c r="EM8" s="291"/>
      <c r="EN8" s="291"/>
      <c r="EO8" s="291"/>
      <c r="EP8" s="291"/>
      <c r="EQ8" s="291"/>
      <c r="ER8" s="292"/>
      <c r="ES8" s="290"/>
      <c r="ET8" s="291"/>
      <c r="EU8" s="291"/>
      <c r="EV8" s="291"/>
      <c r="EW8" s="291"/>
      <c r="EX8" s="291"/>
      <c r="EY8" s="291"/>
      <c r="EZ8" s="291"/>
      <c r="FA8" s="291"/>
      <c r="FB8" s="291"/>
      <c r="FC8" s="291"/>
      <c r="FD8" s="291"/>
      <c r="FE8" s="293"/>
    </row>
    <row r="9" spans="1:161" ht="24" customHeight="1" x14ac:dyDescent="0.2">
      <c r="A9" s="220" t="s">
        <v>351</v>
      </c>
      <c r="B9" s="220"/>
      <c r="C9" s="220"/>
      <c r="D9" s="220"/>
      <c r="E9" s="220"/>
      <c r="F9" s="220"/>
      <c r="G9" s="220"/>
      <c r="H9" s="221"/>
      <c r="I9" s="312" t="s">
        <v>352</v>
      </c>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I9" s="313"/>
      <c r="AJ9" s="313"/>
      <c r="AK9" s="313"/>
      <c r="AL9" s="313"/>
      <c r="AM9" s="313"/>
      <c r="AN9" s="313"/>
      <c r="AO9" s="313"/>
      <c r="AP9" s="313"/>
      <c r="AQ9" s="313"/>
      <c r="AR9" s="313"/>
      <c r="AS9" s="313"/>
      <c r="AT9" s="313"/>
      <c r="AU9" s="313"/>
      <c r="AV9" s="313"/>
      <c r="AW9" s="313"/>
      <c r="AX9" s="313"/>
      <c r="AY9" s="313"/>
      <c r="AZ9" s="313"/>
      <c r="BA9" s="313"/>
      <c r="BB9" s="313"/>
      <c r="BC9" s="313"/>
      <c r="BD9" s="313"/>
      <c r="BE9" s="313"/>
      <c r="BF9" s="313"/>
      <c r="BG9" s="313"/>
      <c r="BH9" s="313"/>
      <c r="BI9" s="313"/>
      <c r="BJ9" s="313"/>
      <c r="BK9" s="313"/>
      <c r="BL9" s="313"/>
      <c r="BM9" s="313"/>
      <c r="BN9" s="313"/>
      <c r="BO9" s="313"/>
      <c r="BP9" s="313"/>
      <c r="BQ9" s="313"/>
      <c r="BR9" s="313"/>
      <c r="BS9" s="313"/>
      <c r="BT9" s="313"/>
      <c r="BU9" s="313"/>
      <c r="BV9" s="313"/>
      <c r="BW9" s="313"/>
      <c r="BX9" s="313"/>
      <c r="BY9" s="313"/>
      <c r="BZ9" s="313"/>
      <c r="CA9" s="313"/>
      <c r="CB9" s="313"/>
      <c r="CC9" s="313"/>
      <c r="CD9" s="313"/>
      <c r="CE9" s="313"/>
      <c r="CF9" s="313"/>
      <c r="CG9" s="313"/>
      <c r="CH9" s="313"/>
      <c r="CI9" s="313"/>
      <c r="CJ9" s="313"/>
      <c r="CK9" s="313"/>
      <c r="CL9" s="313"/>
      <c r="CM9" s="313"/>
      <c r="CN9" s="230" t="s">
        <v>353</v>
      </c>
      <c r="CO9" s="220"/>
      <c r="CP9" s="220"/>
      <c r="CQ9" s="220"/>
      <c r="CR9" s="220"/>
      <c r="CS9" s="220"/>
      <c r="CT9" s="220"/>
      <c r="CU9" s="221"/>
      <c r="CV9" s="219" t="s">
        <v>14</v>
      </c>
      <c r="CW9" s="220"/>
      <c r="CX9" s="220"/>
      <c r="CY9" s="220"/>
      <c r="CZ9" s="220"/>
      <c r="DA9" s="220"/>
      <c r="DB9" s="220"/>
      <c r="DC9" s="220"/>
      <c r="DD9" s="220"/>
      <c r="DE9" s="221"/>
      <c r="DF9" s="290"/>
      <c r="DG9" s="291"/>
      <c r="DH9" s="291"/>
      <c r="DI9" s="291"/>
      <c r="DJ9" s="291"/>
      <c r="DK9" s="291"/>
      <c r="DL9" s="291"/>
      <c r="DM9" s="291"/>
      <c r="DN9" s="291"/>
      <c r="DO9" s="291"/>
      <c r="DP9" s="291"/>
      <c r="DQ9" s="291"/>
      <c r="DR9" s="292"/>
      <c r="DS9" s="290"/>
      <c r="DT9" s="291"/>
      <c r="DU9" s="291"/>
      <c r="DV9" s="291"/>
      <c r="DW9" s="291"/>
      <c r="DX9" s="291"/>
      <c r="DY9" s="291"/>
      <c r="DZ9" s="291"/>
      <c r="EA9" s="291"/>
      <c r="EB9" s="291"/>
      <c r="EC9" s="291"/>
      <c r="ED9" s="291"/>
      <c r="EE9" s="292"/>
      <c r="EF9" s="290"/>
      <c r="EG9" s="291"/>
      <c r="EH9" s="291"/>
      <c r="EI9" s="291"/>
      <c r="EJ9" s="291"/>
      <c r="EK9" s="291"/>
      <c r="EL9" s="291"/>
      <c r="EM9" s="291"/>
      <c r="EN9" s="291"/>
      <c r="EO9" s="291"/>
      <c r="EP9" s="291"/>
      <c r="EQ9" s="291"/>
      <c r="ER9" s="292"/>
      <c r="ES9" s="290"/>
      <c r="ET9" s="291"/>
      <c r="EU9" s="291"/>
      <c r="EV9" s="291"/>
      <c r="EW9" s="291"/>
      <c r="EX9" s="291"/>
      <c r="EY9" s="291"/>
      <c r="EZ9" s="291"/>
      <c r="FA9" s="291"/>
      <c r="FB9" s="291"/>
      <c r="FC9" s="291"/>
      <c r="FD9" s="291"/>
      <c r="FE9" s="293"/>
    </row>
    <row r="10" spans="1:161" ht="24" customHeight="1" x14ac:dyDescent="0.2">
      <c r="A10" s="220" t="s">
        <v>354</v>
      </c>
      <c r="B10" s="220"/>
      <c r="C10" s="220"/>
      <c r="D10" s="220"/>
      <c r="E10" s="220"/>
      <c r="F10" s="220"/>
      <c r="G10" s="220"/>
      <c r="H10" s="221"/>
      <c r="I10" s="312" t="s">
        <v>355</v>
      </c>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c r="AL10" s="313"/>
      <c r="AM10" s="313"/>
      <c r="AN10" s="313"/>
      <c r="AO10" s="313"/>
      <c r="AP10" s="313"/>
      <c r="AQ10" s="313"/>
      <c r="AR10" s="313"/>
      <c r="AS10" s="313"/>
      <c r="AT10" s="313"/>
      <c r="AU10" s="313"/>
      <c r="AV10" s="313"/>
      <c r="AW10" s="313"/>
      <c r="AX10" s="313"/>
      <c r="AY10" s="313"/>
      <c r="AZ10" s="313"/>
      <c r="BA10" s="313"/>
      <c r="BB10" s="313"/>
      <c r="BC10" s="313"/>
      <c r="BD10" s="313"/>
      <c r="BE10" s="313"/>
      <c r="BF10" s="313"/>
      <c r="BG10" s="313"/>
      <c r="BH10" s="313"/>
      <c r="BI10" s="313"/>
      <c r="BJ10" s="313"/>
      <c r="BK10" s="313"/>
      <c r="BL10" s="313"/>
      <c r="BM10" s="313"/>
      <c r="BN10" s="313"/>
      <c r="BO10" s="313"/>
      <c r="BP10" s="313"/>
      <c r="BQ10" s="313"/>
      <c r="BR10" s="313"/>
      <c r="BS10" s="313"/>
      <c r="BT10" s="313"/>
      <c r="BU10" s="313"/>
      <c r="BV10" s="313"/>
      <c r="BW10" s="313"/>
      <c r="BX10" s="313"/>
      <c r="BY10" s="313"/>
      <c r="BZ10" s="313"/>
      <c r="CA10" s="313"/>
      <c r="CB10" s="313"/>
      <c r="CC10" s="313"/>
      <c r="CD10" s="313"/>
      <c r="CE10" s="313"/>
      <c r="CF10" s="313"/>
      <c r="CG10" s="313"/>
      <c r="CH10" s="313"/>
      <c r="CI10" s="313"/>
      <c r="CJ10" s="313"/>
      <c r="CK10" s="313"/>
      <c r="CL10" s="313"/>
      <c r="CM10" s="313"/>
      <c r="CN10" s="230" t="s">
        <v>356</v>
      </c>
      <c r="CO10" s="220"/>
      <c r="CP10" s="220"/>
      <c r="CQ10" s="220"/>
      <c r="CR10" s="220"/>
      <c r="CS10" s="220"/>
      <c r="CT10" s="220"/>
      <c r="CU10" s="221"/>
      <c r="CV10" s="219" t="s">
        <v>14</v>
      </c>
      <c r="CW10" s="220"/>
      <c r="CX10" s="220"/>
      <c r="CY10" s="220"/>
      <c r="CZ10" s="220"/>
      <c r="DA10" s="220"/>
      <c r="DB10" s="220"/>
      <c r="DC10" s="220"/>
      <c r="DD10" s="220"/>
      <c r="DE10" s="221"/>
      <c r="DF10" s="290">
        <v>11845.86</v>
      </c>
      <c r="DG10" s="291"/>
      <c r="DH10" s="291"/>
      <c r="DI10" s="291"/>
      <c r="DJ10" s="291"/>
      <c r="DK10" s="291"/>
      <c r="DL10" s="291"/>
      <c r="DM10" s="291"/>
      <c r="DN10" s="291"/>
      <c r="DO10" s="291"/>
      <c r="DP10" s="291"/>
      <c r="DQ10" s="291"/>
      <c r="DR10" s="292"/>
      <c r="DS10" s="290"/>
      <c r="DT10" s="291"/>
      <c r="DU10" s="291"/>
      <c r="DV10" s="291"/>
      <c r="DW10" s="291"/>
      <c r="DX10" s="291"/>
      <c r="DY10" s="291"/>
      <c r="DZ10" s="291"/>
      <c r="EA10" s="291"/>
      <c r="EB10" s="291"/>
      <c r="EC10" s="291"/>
      <c r="ED10" s="291"/>
      <c r="EE10" s="292"/>
      <c r="EF10" s="290"/>
      <c r="EG10" s="291"/>
      <c r="EH10" s="291"/>
      <c r="EI10" s="291"/>
      <c r="EJ10" s="291"/>
      <c r="EK10" s="291"/>
      <c r="EL10" s="291"/>
      <c r="EM10" s="291"/>
      <c r="EN10" s="291"/>
      <c r="EO10" s="291"/>
      <c r="EP10" s="291"/>
      <c r="EQ10" s="291"/>
      <c r="ER10" s="292"/>
      <c r="ES10" s="290"/>
      <c r="ET10" s="291"/>
      <c r="EU10" s="291"/>
      <c r="EV10" s="291"/>
      <c r="EW10" s="291"/>
      <c r="EX10" s="291"/>
      <c r="EY10" s="291"/>
      <c r="EZ10" s="291"/>
      <c r="FA10" s="291"/>
      <c r="FB10" s="291"/>
      <c r="FC10" s="291"/>
      <c r="FD10" s="291"/>
      <c r="FE10" s="293"/>
    </row>
    <row r="11" spans="1:161" ht="24" customHeight="1" x14ac:dyDescent="0.2">
      <c r="A11" s="220" t="s">
        <v>466</v>
      </c>
      <c r="B11" s="220"/>
      <c r="C11" s="220"/>
      <c r="D11" s="220"/>
      <c r="E11" s="220"/>
      <c r="F11" s="220"/>
      <c r="G11" s="220"/>
      <c r="H11" s="221"/>
      <c r="I11" s="312" t="s">
        <v>467</v>
      </c>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3"/>
      <c r="AO11" s="313"/>
      <c r="AP11" s="313"/>
      <c r="AQ11" s="313"/>
      <c r="AR11" s="313"/>
      <c r="AS11" s="313"/>
      <c r="AT11" s="313"/>
      <c r="AU11" s="313"/>
      <c r="AV11" s="313"/>
      <c r="AW11" s="313"/>
      <c r="AX11" s="313"/>
      <c r="AY11" s="313"/>
      <c r="AZ11" s="313"/>
      <c r="BA11" s="313"/>
      <c r="BB11" s="313"/>
      <c r="BC11" s="313"/>
      <c r="BD11" s="313"/>
      <c r="BE11" s="313"/>
      <c r="BF11" s="313"/>
      <c r="BG11" s="313"/>
      <c r="BH11" s="313"/>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230" t="s">
        <v>468</v>
      </c>
      <c r="CO11" s="220"/>
      <c r="CP11" s="220"/>
      <c r="CQ11" s="220"/>
      <c r="CR11" s="220"/>
      <c r="CS11" s="220"/>
      <c r="CT11" s="220"/>
      <c r="CU11" s="221"/>
      <c r="CV11" s="219" t="s">
        <v>14</v>
      </c>
      <c r="CW11" s="220"/>
      <c r="CX11" s="220"/>
      <c r="CY11" s="220"/>
      <c r="CZ11" s="220"/>
      <c r="DA11" s="220"/>
      <c r="DB11" s="220"/>
      <c r="DC11" s="220"/>
      <c r="DD11" s="220"/>
      <c r="DE11" s="221"/>
      <c r="DF11" s="290"/>
      <c r="DG11" s="291"/>
      <c r="DH11" s="291"/>
      <c r="DI11" s="291"/>
      <c r="DJ11" s="291"/>
      <c r="DK11" s="291"/>
      <c r="DL11" s="291"/>
      <c r="DM11" s="291"/>
      <c r="DN11" s="291"/>
      <c r="DO11" s="291"/>
      <c r="DP11" s="291"/>
      <c r="DQ11" s="291"/>
      <c r="DR11" s="292"/>
      <c r="DS11" s="290"/>
      <c r="DT11" s="291"/>
      <c r="DU11" s="291"/>
      <c r="DV11" s="291"/>
      <c r="DW11" s="291"/>
      <c r="DX11" s="291"/>
      <c r="DY11" s="291"/>
      <c r="DZ11" s="291"/>
      <c r="EA11" s="291"/>
      <c r="EB11" s="291"/>
      <c r="EC11" s="291"/>
      <c r="ED11" s="291"/>
      <c r="EE11" s="292"/>
      <c r="EF11" s="290"/>
      <c r="EG11" s="291"/>
      <c r="EH11" s="291"/>
      <c r="EI11" s="291"/>
      <c r="EJ11" s="291"/>
      <c r="EK11" s="291"/>
      <c r="EL11" s="291"/>
      <c r="EM11" s="291"/>
      <c r="EN11" s="291"/>
      <c r="EO11" s="291"/>
      <c r="EP11" s="291"/>
      <c r="EQ11" s="291"/>
      <c r="ER11" s="292"/>
      <c r="ES11" s="290"/>
      <c r="ET11" s="291"/>
      <c r="EU11" s="291"/>
      <c r="EV11" s="291"/>
      <c r="EW11" s="291"/>
      <c r="EX11" s="291"/>
      <c r="EY11" s="291"/>
      <c r="EZ11" s="291"/>
      <c r="FA11" s="291"/>
      <c r="FB11" s="291"/>
      <c r="FC11" s="291"/>
      <c r="FD11" s="291"/>
      <c r="FE11" s="293"/>
    </row>
    <row r="12" spans="1:161" ht="13.5" customHeight="1" x14ac:dyDescent="0.2">
      <c r="A12" s="220"/>
      <c r="B12" s="220"/>
      <c r="C12" s="220"/>
      <c r="D12" s="220"/>
      <c r="E12" s="220"/>
      <c r="F12" s="220"/>
      <c r="G12" s="220"/>
      <c r="H12" s="221"/>
      <c r="I12" s="299" t="s">
        <v>469</v>
      </c>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0"/>
      <c r="BF12" s="300"/>
      <c r="BG12" s="300"/>
      <c r="BH12" s="300"/>
      <c r="BI12" s="300"/>
      <c r="BJ12" s="300"/>
      <c r="BK12" s="300"/>
      <c r="BL12" s="300"/>
      <c r="BM12" s="300"/>
      <c r="BN12" s="300"/>
      <c r="BO12" s="300"/>
      <c r="BP12" s="300"/>
      <c r="BQ12" s="300"/>
      <c r="BR12" s="300"/>
      <c r="BS12" s="300"/>
      <c r="BT12" s="300"/>
      <c r="BU12" s="300"/>
      <c r="BV12" s="300"/>
      <c r="BW12" s="300"/>
      <c r="BX12" s="300"/>
      <c r="BY12" s="300"/>
      <c r="BZ12" s="300"/>
      <c r="CA12" s="300"/>
      <c r="CB12" s="300"/>
      <c r="CC12" s="300"/>
      <c r="CD12" s="300"/>
      <c r="CE12" s="300"/>
      <c r="CF12" s="300"/>
      <c r="CG12" s="300"/>
      <c r="CH12" s="300"/>
      <c r="CI12" s="300"/>
      <c r="CJ12" s="300"/>
      <c r="CK12" s="300"/>
      <c r="CL12" s="300"/>
      <c r="CM12" s="300"/>
      <c r="CN12" s="230" t="s">
        <v>470</v>
      </c>
      <c r="CO12" s="220"/>
      <c r="CP12" s="220"/>
      <c r="CQ12" s="220"/>
      <c r="CR12" s="220"/>
      <c r="CS12" s="220"/>
      <c r="CT12" s="220"/>
      <c r="CU12" s="221"/>
      <c r="CV12" s="219" t="s">
        <v>14</v>
      </c>
      <c r="CW12" s="220"/>
      <c r="CX12" s="220"/>
      <c r="CY12" s="220"/>
      <c r="CZ12" s="220"/>
      <c r="DA12" s="220"/>
      <c r="DB12" s="220"/>
      <c r="DC12" s="220"/>
      <c r="DD12" s="220"/>
      <c r="DE12" s="221"/>
      <c r="DF12" s="290"/>
      <c r="DG12" s="291"/>
      <c r="DH12" s="291"/>
      <c r="DI12" s="291"/>
      <c r="DJ12" s="291"/>
      <c r="DK12" s="291"/>
      <c r="DL12" s="291"/>
      <c r="DM12" s="291"/>
      <c r="DN12" s="291"/>
      <c r="DO12" s="291"/>
      <c r="DP12" s="291"/>
      <c r="DQ12" s="291"/>
      <c r="DR12" s="292"/>
      <c r="DS12" s="290"/>
      <c r="DT12" s="291"/>
      <c r="DU12" s="291"/>
      <c r="DV12" s="291"/>
      <c r="DW12" s="291"/>
      <c r="DX12" s="291"/>
      <c r="DY12" s="291"/>
      <c r="DZ12" s="291"/>
      <c r="EA12" s="291"/>
      <c r="EB12" s="291"/>
      <c r="EC12" s="291"/>
      <c r="ED12" s="291"/>
      <c r="EE12" s="292"/>
      <c r="EF12" s="290"/>
      <c r="EG12" s="291"/>
      <c r="EH12" s="291"/>
      <c r="EI12" s="291"/>
      <c r="EJ12" s="291"/>
      <c r="EK12" s="291"/>
      <c r="EL12" s="291"/>
      <c r="EM12" s="291"/>
      <c r="EN12" s="291"/>
      <c r="EO12" s="291"/>
      <c r="EP12" s="291"/>
      <c r="EQ12" s="291"/>
      <c r="ER12" s="292"/>
      <c r="ES12" s="290"/>
      <c r="ET12" s="291"/>
      <c r="EU12" s="291"/>
      <c r="EV12" s="291"/>
      <c r="EW12" s="291"/>
      <c r="EX12" s="291"/>
      <c r="EY12" s="291"/>
      <c r="EZ12" s="291"/>
      <c r="FA12" s="291"/>
      <c r="FB12" s="291"/>
      <c r="FC12" s="291"/>
      <c r="FD12" s="291"/>
      <c r="FE12" s="293"/>
    </row>
    <row r="13" spans="1:161" ht="24.75" customHeight="1" x14ac:dyDescent="0.2">
      <c r="A13" s="220" t="s">
        <v>471</v>
      </c>
      <c r="B13" s="220"/>
      <c r="C13" s="220"/>
      <c r="D13" s="220"/>
      <c r="E13" s="220"/>
      <c r="F13" s="220"/>
      <c r="G13" s="220"/>
      <c r="H13" s="221"/>
      <c r="I13" s="299" t="s">
        <v>472</v>
      </c>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300"/>
      <c r="BP13" s="300"/>
      <c r="BQ13" s="300"/>
      <c r="BR13" s="300"/>
      <c r="BS13" s="300"/>
      <c r="BT13" s="300"/>
      <c r="BU13" s="300"/>
      <c r="BV13" s="300"/>
      <c r="BW13" s="300"/>
      <c r="BX13" s="300"/>
      <c r="BY13" s="300"/>
      <c r="BZ13" s="300"/>
      <c r="CA13" s="300"/>
      <c r="CB13" s="300"/>
      <c r="CC13" s="300"/>
      <c r="CD13" s="300"/>
      <c r="CE13" s="300"/>
      <c r="CF13" s="300"/>
      <c r="CG13" s="300"/>
      <c r="CH13" s="300"/>
      <c r="CI13" s="300"/>
      <c r="CJ13" s="300"/>
      <c r="CK13" s="300"/>
      <c r="CL13" s="300"/>
      <c r="CM13" s="300"/>
      <c r="CN13" s="230" t="s">
        <v>473</v>
      </c>
      <c r="CO13" s="220"/>
      <c r="CP13" s="220"/>
      <c r="CQ13" s="220"/>
      <c r="CR13" s="220"/>
      <c r="CS13" s="220"/>
      <c r="CT13" s="220"/>
      <c r="CU13" s="221"/>
      <c r="CV13" s="219" t="s">
        <v>14</v>
      </c>
      <c r="CW13" s="220"/>
      <c r="CX13" s="220"/>
      <c r="CY13" s="220"/>
      <c r="CZ13" s="220"/>
      <c r="DA13" s="220"/>
      <c r="DB13" s="220"/>
      <c r="DC13" s="220"/>
      <c r="DD13" s="220"/>
      <c r="DE13" s="221"/>
      <c r="DF13" s="290">
        <v>11845.86</v>
      </c>
      <c r="DG13" s="291"/>
      <c r="DH13" s="291"/>
      <c r="DI13" s="291"/>
      <c r="DJ13" s="291"/>
      <c r="DK13" s="291"/>
      <c r="DL13" s="291"/>
      <c r="DM13" s="291"/>
      <c r="DN13" s="291"/>
      <c r="DO13" s="291"/>
      <c r="DP13" s="291"/>
      <c r="DQ13" s="291"/>
      <c r="DR13" s="292"/>
      <c r="DS13" s="290"/>
      <c r="DT13" s="291"/>
      <c r="DU13" s="291"/>
      <c r="DV13" s="291"/>
      <c r="DW13" s="291"/>
      <c r="DX13" s="291"/>
      <c r="DY13" s="291"/>
      <c r="DZ13" s="291"/>
      <c r="EA13" s="291"/>
      <c r="EB13" s="291"/>
      <c r="EC13" s="291"/>
      <c r="ED13" s="291"/>
      <c r="EE13" s="292"/>
      <c r="EF13" s="290"/>
      <c r="EG13" s="291"/>
      <c r="EH13" s="291"/>
      <c r="EI13" s="291"/>
      <c r="EJ13" s="291"/>
      <c r="EK13" s="291"/>
      <c r="EL13" s="291"/>
      <c r="EM13" s="291"/>
      <c r="EN13" s="291"/>
      <c r="EO13" s="291"/>
      <c r="EP13" s="291"/>
      <c r="EQ13" s="291"/>
      <c r="ER13" s="292"/>
      <c r="ES13" s="290"/>
      <c r="ET13" s="291"/>
      <c r="EU13" s="291"/>
      <c r="EV13" s="291"/>
      <c r="EW13" s="291"/>
      <c r="EX13" s="291"/>
      <c r="EY13" s="291"/>
      <c r="EZ13" s="291"/>
      <c r="FA13" s="291"/>
      <c r="FB13" s="291"/>
      <c r="FC13" s="291"/>
      <c r="FD13" s="291"/>
      <c r="FE13" s="293"/>
    </row>
    <row r="14" spans="1:161" ht="24" customHeight="1" x14ac:dyDescent="0.2">
      <c r="A14" s="220" t="s">
        <v>357</v>
      </c>
      <c r="B14" s="220"/>
      <c r="C14" s="220"/>
      <c r="D14" s="220"/>
      <c r="E14" s="220"/>
      <c r="F14" s="220"/>
      <c r="G14" s="220"/>
      <c r="H14" s="221"/>
      <c r="I14" s="312" t="s">
        <v>358</v>
      </c>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3"/>
      <c r="AT14" s="313"/>
      <c r="AU14" s="313"/>
      <c r="AV14" s="313"/>
      <c r="AW14" s="313"/>
      <c r="AX14" s="313"/>
      <c r="AY14" s="313"/>
      <c r="AZ14" s="313"/>
      <c r="BA14" s="313"/>
      <c r="BB14" s="313"/>
      <c r="BC14" s="313"/>
      <c r="BD14" s="313"/>
      <c r="BE14" s="313"/>
      <c r="BF14" s="313"/>
      <c r="BG14" s="313"/>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230" t="s">
        <v>359</v>
      </c>
      <c r="CO14" s="220"/>
      <c r="CP14" s="220"/>
      <c r="CQ14" s="220"/>
      <c r="CR14" s="220"/>
      <c r="CS14" s="220"/>
      <c r="CT14" s="220"/>
      <c r="CU14" s="221"/>
      <c r="CV14" s="219" t="s">
        <v>14</v>
      </c>
      <c r="CW14" s="220"/>
      <c r="CX14" s="220"/>
      <c r="CY14" s="220"/>
      <c r="CZ14" s="220"/>
      <c r="DA14" s="220"/>
      <c r="DB14" s="220"/>
      <c r="DC14" s="220"/>
      <c r="DD14" s="220"/>
      <c r="DE14" s="221"/>
      <c r="DF14" s="290">
        <v>992000</v>
      </c>
      <c r="DG14" s="291"/>
      <c r="DH14" s="291"/>
      <c r="DI14" s="291"/>
      <c r="DJ14" s="291"/>
      <c r="DK14" s="291"/>
      <c r="DL14" s="291"/>
      <c r="DM14" s="291"/>
      <c r="DN14" s="291"/>
      <c r="DO14" s="291"/>
      <c r="DP14" s="291"/>
      <c r="DQ14" s="291"/>
      <c r="DR14" s="292"/>
      <c r="DS14" s="290">
        <v>992000</v>
      </c>
      <c r="DT14" s="291"/>
      <c r="DU14" s="291"/>
      <c r="DV14" s="291"/>
      <c r="DW14" s="291"/>
      <c r="DX14" s="291"/>
      <c r="DY14" s="291"/>
      <c r="DZ14" s="291"/>
      <c r="EA14" s="291"/>
      <c r="EB14" s="291"/>
      <c r="EC14" s="291"/>
      <c r="ED14" s="291"/>
      <c r="EE14" s="292"/>
      <c r="EF14" s="290">
        <v>992000</v>
      </c>
      <c r="EG14" s="291"/>
      <c r="EH14" s="291"/>
      <c r="EI14" s="291"/>
      <c r="EJ14" s="291"/>
      <c r="EK14" s="291"/>
      <c r="EL14" s="291"/>
      <c r="EM14" s="291"/>
      <c r="EN14" s="291"/>
      <c r="EO14" s="291"/>
      <c r="EP14" s="291"/>
      <c r="EQ14" s="291"/>
      <c r="ER14" s="292"/>
      <c r="ES14" s="290"/>
      <c r="ET14" s="291"/>
      <c r="EU14" s="291"/>
      <c r="EV14" s="291"/>
      <c r="EW14" s="291"/>
      <c r="EX14" s="291"/>
      <c r="EY14" s="291"/>
      <c r="EZ14" s="291"/>
      <c r="FA14" s="291"/>
      <c r="FB14" s="291"/>
      <c r="FC14" s="291"/>
      <c r="FD14" s="291"/>
      <c r="FE14" s="293"/>
    </row>
    <row r="15" spans="1:161" ht="23.25" customHeight="1" x14ac:dyDescent="0.2">
      <c r="A15" s="220" t="s">
        <v>360</v>
      </c>
      <c r="B15" s="220"/>
      <c r="C15" s="220"/>
      <c r="D15" s="220"/>
      <c r="E15" s="220"/>
      <c r="F15" s="220"/>
      <c r="G15" s="220"/>
      <c r="H15" s="221"/>
      <c r="I15" s="310" t="s">
        <v>361</v>
      </c>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1"/>
      <c r="BF15" s="311"/>
      <c r="BG15" s="311"/>
      <c r="BH15" s="311"/>
      <c r="BI15" s="311"/>
      <c r="BJ15" s="311"/>
      <c r="BK15" s="311"/>
      <c r="BL15" s="311"/>
      <c r="BM15" s="311"/>
      <c r="BN15" s="311"/>
      <c r="BO15" s="311"/>
      <c r="BP15" s="311"/>
      <c r="BQ15" s="311"/>
      <c r="BR15" s="311"/>
      <c r="BS15" s="311"/>
      <c r="BT15" s="311"/>
      <c r="BU15" s="311"/>
      <c r="BV15" s="311"/>
      <c r="BW15" s="311"/>
      <c r="BX15" s="311"/>
      <c r="BY15" s="311"/>
      <c r="BZ15" s="311"/>
      <c r="CA15" s="311"/>
      <c r="CB15" s="311"/>
      <c r="CC15" s="311"/>
      <c r="CD15" s="311"/>
      <c r="CE15" s="311"/>
      <c r="CF15" s="311"/>
      <c r="CG15" s="311"/>
      <c r="CH15" s="311"/>
      <c r="CI15" s="311"/>
      <c r="CJ15" s="311"/>
      <c r="CK15" s="311"/>
      <c r="CL15" s="311"/>
      <c r="CM15" s="311"/>
      <c r="CN15" s="230" t="s">
        <v>362</v>
      </c>
      <c r="CO15" s="220"/>
      <c r="CP15" s="220"/>
      <c r="CQ15" s="220"/>
      <c r="CR15" s="220"/>
      <c r="CS15" s="220"/>
      <c r="CT15" s="220"/>
      <c r="CU15" s="221"/>
      <c r="CV15" s="219" t="s">
        <v>14</v>
      </c>
      <c r="CW15" s="220"/>
      <c r="CX15" s="220"/>
      <c r="CY15" s="220"/>
      <c r="CZ15" s="220"/>
      <c r="DA15" s="220"/>
      <c r="DB15" s="220"/>
      <c r="DC15" s="220"/>
      <c r="DD15" s="220"/>
      <c r="DE15" s="221"/>
      <c r="DF15" s="290">
        <v>595100</v>
      </c>
      <c r="DG15" s="291"/>
      <c r="DH15" s="291"/>
      <c r="DI15" s="291"/>
      <c r="DJ15" s="291"/>
      <c r="DK15" s="291"/>
      <c r="DL15" s="291"/>
      <c r="DM15" s="291"/>
      <c r="DN15" s="291"/>
      <c r="DO15" s="291"/>
      <c r="DP15" s="291"/>
      <c r="DQ15" s="291"/>
      <c r="DR15" s="292"/>
      <c r="DS15" s="290">
        <v>595100</v>
      </c>
      <c r="DT15" s="291"/>
      <c r="DU15" s="291"/>
      <c r="DV15" s="291"/>
      <c r="DW15" s="291"/>
      <c r="DX15" s="291"/>
      <c r="DY15" s="291"/>
      <c r="DZ15" s="291"/>
      <c r="EA15" s="291"/>
      <c r="EB15" s="291"/>
      <c r="EC15" s="291"/>
      <c r="ED15" s="291"/>
      <c r="EE15" s="292"/>
      <c r="EF15" s="290">
        <v>595100</v>
      </c>
      <c r="EG15" s="291"/>
      <c r="EH15" s="291"/>
      <c r="EI15" s="291"/>
      <c r="EJ15" s="291"/>
      <c r="EK15" s="291"/>
      <c r="EL15" s="291"/>
      <c r="EM15" s="291"/>
      <c r="EN15" s="291"/>
      <c r="EO15" s="291"/>
      <c r="EP15" s="291"/>
      <c r="EQ15" s="291"/>
      <c r="ER15" s="292"/>
      <c r="ES15" s="290"/>
      <c r="ET15" s="291"/>
      <c r="EU15" s="291"/>
      <c r="EV15" s="291"/>
      <c r="EW15" s="291"/>
      <c r="EX15" s="291"/>
      <c r="EY15" s="291"/>
      <c r="EZ15" s="291"/>
      <c r="FA15" s="291"/>
      <c r="FB15" s="291"/>
      <c r="FC15" s="291"/>
      <c r="FD15" s="291"/>
      <c r="FE15" s="293"/>
    </row>
    <row r="16" spans="1:161" ht="24" customHeight="1" x14ac:dyDescent="0.2">
      <c r="A16" s="220" t="s">
        <v>363</v>
      </c>
      <c r="B16" s="220"/>
      <c r="C16" s="220"/>
      <c r="D16" s="220"/>
      <c r="E16" s="220"/>
      <c r="F16" s="220"/>
      <c r="G16" s="220"/>
      <c r="H16" s="221"/>
      <c r="I16" s="222" t="s">
        <v>364</v>
      </c>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30" t="s">
        <v>365</v>
      </c>
      <c r="CO16" s="220"/>
      <c r="CP16" s="220"/>
      <c r="CQ16" s="220"/>
      <c r="CR16" s="220"/>
      <c r="CS16" s="220"/>
      <c r="CT16" s="220"/>
      <c r="CU16" s="221"/>
      <c r="CV16" s="219" t="s">
        <v>14</v>
      </c>
      <c r="CW16" s="220"/>
      <c r="CX16" s="220"/>
      <c r="CY16" s="220"/>
      <c r="CZ16" s="220"/>
      <c r="DA16" s="220"/>
      <c r="DB16" s="220"/>
      <c r="DC16" s="220"/>
      <c r="DD16" s="220"/>
      <c r="DE16" s="221"/>
      <c r="DF16" s="290"/>
      <c r="DG16" s="291"/>
      <c r="DH16" s="291"/>
      <c r="DI16" s="291"/>
      <c r="DJ16" s="291"/>
      <c r="DK16" s="291"/>
      <c r="DL16" s="291"/>
      <c r="DM16" s="291"/>
      <c r="DN16" s="291"/>
      <c r="DO16" s="291"/>
      <c r="DP16" s="291"/>
      <c r="DQ16" s="291"/>
      <c r="DR16" s="292"/>
      <c r="DS16" s="290"/>
      <c r="DT16" s="291"/>
      <c r="DU16" s="291"/>
      <c r="DV16" s="291"/>
      <c r="DW16" s="291"/>
      <c r="DX16" s="291"/>
      <c r="DY16" s="291"/>
      <c r="DZ16" s="291"/>
      <c r="EA16" s="291"/>
      <c r="EB16" s="291"/>
      <c r="EC16" s="291"/>
      <c r="ED16" s="291"/>
      <c r="EE16" s="292"/>
      <c r="EF16" s="290"/>
      <c r="EG16" s="291"/>
      <c r="EH16" s="291"/>
      <c r="EI16" s="291"/>
      <c r="EJ16" s="291"/>
      <c r="EK16" s="291"/>
      <c r="EL16" s="291"/>
      <c r="EM16" s="291"/>
      <c r="EN16" s="291"/>
      <c r="EO16" s="291"/>
      <c r="EP16" s="291"/>
      <c r="EQ16" s="291"/>
      <c r="ER16" s="292"/>
      <c r="ES16" s="290"/>
      <c r="ET16" s="291"/>
      <c r="EU16" s="291"/>
      <c r="EV16" s="291"/>
      <c r="EW16" s="291"/>
      <c r="EX16" s="291"/>
      <c r="EY16" s="291"/>
      <c r="EZ16" s="291"/>
      <c r="FA16" s="291"/>
      <c r="FB16" s="291"/>
      <c r="FC16" s="291"/>
      <c r="FD16" s="291"/>
      <c r="FE16" s="293"/>
    </row>
    <row r="17" spans="1:161" ht="12.75" customHeight="1" x14ac:dyDescent="0.2">
      <c r="A17" s="220" t="s">
        <v>366</v>
      </c>
      <c r="B17" s="220"/>
      <c r="C17" s="220"/>
      <c r="D17" s="220"/>
      <c r="E17" s="220"/>
      <c r="F17" s="220"/>
      <c r="G17" s="220"/>
      <c r="H17" s="221"/>
      <c r="I17" s="222" t="s">
        <v>367</v>
      </c>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217"/>
      <c r="CD17" s="217"/>
      <c r="CE17" s="217"/>
      <c r="CF17" s="217"/>
      <c r="CG17" s="217"/>
      <c r="CH17" s="217"/>
      <c r="CI17" s="217"/>
      <c r="CJ17" s="217"/>
      <c r="CK17" s="217"/>
      <c r="CL17" s="217"/>
      <c r="CM17" s="217"/>
      <c r="CN17" s="230" t="s">
        <v>368</v>
      </c>
      <c r="CO17" s="220"/>
      <c r="CP17" s="220"/>
      <c r="CQ17" s="220"/>
      <c r="CR17" s="220"/>
      <c r="CS17" s="220"/>
      <c r="CT17" s="220"/>
      <c r="CU17" s="221"/>
      <c r="CV17" s="219" t="s">
        <v>14</v>
      </c>
      <c r="CW17" s="220"/>
      <c r="CX17" s="220"/>
      <c r="CY17" s="220"/>
      <c r="CZ17" s="220"/>
      <c r="DA17" s="220"/>
      <c r="DB17" s="220"/>
      <c r="DC17" s="220"/>
      <c r="DD17" s="220"/>
      <c r="DE17" s="221"/>
      <c r="DF17" s="290">
        <v>595100</v>
      </c>
      <c r="DG17" s="291"/>
      <c r="DH17" s="291"/>
      <c r="DI17" s="291"/>
      <c r="DJ17" s="291"/>
      <c r="DK17" s="291"/>
      <c r="DL17" s="291"/>
      <c r="DM17" s="291"/>
      <c r="DN17" s="291"/>
      <c r="DO17" s="291"/>
      <c r="DP17" s="291"/>
      <c r="DQ17" s="291"/>
      <c r="DR17" s="292"/>
      <c r="DS17" s="290">
        <v>595100</v>
      </c>
      <c r="DT17" s="291"/>
      <c r="DU17" s="291"/>
      <c r="DV17" s="291"/>
      <c r="DW17" s="291"/>
      <c r="DX17" s="291"/>
      <c r="DY17" s="291"/>
      <c r="DZ17" s="291"/>
      <c r="EA17" s="291"/>
      <c r="EB17" s="291"/>
      <c r="EC17" s="291"/>
      <c r="ED17" s="291"/>
      <c r="EE17" s="292"/>
      <c r="EF17" s="290">
        <v>595100</v>
      </c>
      <c r="EG17" s="291"/>
      <c r="EH17" s="291"/>
      <c r="EI17" s="291"/>
      <c r="EJ17" s="291"/>
      <c r="EK17" s="291"/>
      <c r="EL17" s="291"/>
      <c r="EM17" s="291"/>
      <c r="EN17" s="291"/>
      <c r="EO17" s="291"/>
      <c r="EP17" s="291"/>
      <c r="EQ17" s="291"/>
      <c r="ER17" s="292"/>
      <c r="ES17" s="290"/>
      <c r="ET17" s="291"/>
      <c r="EU17" s="291"/>
      <c r="EV17" s="291"/>
      <c r="EW17" s="291"/>
      <c r="EX17" s="291"/>
      <c r="EY17" s="291"/>
      <c r="EZ17" s="291"/>
      <c r="FA17" s="291"/>
      <c r="FB17" s="291"/>
      <c r="FC17" s="291"/>
      <c r="FD17" s="291"/>
      <c r="FE17" s="293"/>
    </row>
    <row r="18" spans="1:161" ht="24" customHeight="1" x14ac:dyDescent="0.2">
      <c r="A18" s="220" t="s">
        <v>369</v>
      </c>
      <c r="B18" s="220"/>
      <c r="C18" s="220"/>
      <c r="D18" s="220"/>
      <c r="E18" s="220"/>
      <c r="F18" s="220"/>
      <c r="G18" s="220"/>
      <c r="H18" s="221"/>
      <c r="I18" s="310" t="s">
        <v>370</v>
      </c>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11"/>
      <c r="BP18" s="311"/>
      <c r="BQ18" s="311"/>
      <c r="BR18" s="311"/>
      <c r="BS18" s="311"/>
      <c r="BT18" s="311"/>
      <c r="BU18" s="311"/>
      <c r="BV18" s="311"/>
      <c r="BW18" s="311"/>
      <c r="BX18" s="311"/>
      <c r="BY18" s="311"/>
      <c r="BZ18" s="311"/>
      <c r="CA18" s="311"/>
      <c r="CB18" s="311"/>
      <c r="CC18" s="311"/>
      <c r="CD18" s="311"/>
      <c r="CE18" s="311"/>
      <c r="CF18" s="311"/>
      <c r="CG18" s="311"/>
      <c r="CH18" s="311"/>
      <c r="CI18" s="311"/>
      <c r="CJ18" s="311"/>
      <c r="CK18" s="311"/>
      <c r="CL18" s="311"/>
      <c r="CM18" s="311"/>
      <c r="CN18" s="230" t="s">
        <v>371</v>
      </c>
      <c r="CO18" s="220"/>
      <c r="CP18" s="220"/>
      <c r="CQ18" s="220"/>
      <c r="CR18" s="220"/>
      <c r="CS18" s="220"/>
      <c r="CT18" s="220"/>
      <c r="CU18" s="221"/>
      <c r="CV18" s="219" t="s">
        <v>14</v>
      </c>
      <c r="CW18" s="220"/>
      <c r="CX18" s="220"/>
      <c r="CY18" s="220"/>
      <c r="CZ18" s="220"/>
      <c r="DA18" s="220"/>
      <c r="DB18" s="220"/>
      <c r="DC18" s="220"/>
      <c r="DD18" s="220"/>
      <c r="DE18" s="221"/>
      <c r="DF18" s="290">
        <v>396900</v>
      </c>
      <c r="DG18" s="291"/>
      <c r="DH18" s="291"/>
      <c r="DI18" s="291"/>
      <c r="DJ18" s="291"/>
      <c r="DK18" s="291"/>
      <c r="DL18" s="291"/>
      <c r="DM18" s="291"/>
      <c r="DN18" s="291"/>
      <c r="DO18" s="291"/>
      <c r="DP18" s="291"/>
      <c r="DQ18" s="291"/>
      <c r="DR18" s="292"/>
      <c r="DS18" s="290">
        <v>396900</v>
      </c>
      <c r="DT18" s="291"/>
      <c r="DU18" s="291"/>
      <c r="DV18" s="291"/>
      <c r="DW18" s="291"/>
      <c r="DX18" s="291"/>
      <c r="DY18" s="291"/>
      <c r="DZ18" s="291"/>
      <c r="EA18" s="291"/>
      <c r="EB18" s="291"/>
      <c r="EC18" s="291"/>
      <c r="ED18" s="291"/>
      <c r="EE18" s="292"/>
      <c r="EF18" s="290">
        <v>396900</v>
      </c>
      <c r="EG18" s="291"/>
      <c r="EH18" s="291"/>
      <c r="EI18" s="291"/>
      <c r="EJ18" s="291"/>
      <c r="EK18" s="291"/>
      <c r="EL18" s="291"/>
      <c r="EM18" s="291"/>
      <c r="EN18" s="291"/>
      <c r="EO18" s="291"/>
      <c r="EP18" s="291"/>
      <c r="EQ18" s="291"/>
      <c r="ER18" s="292"/>
      <c r="ES18" s="290"/>
      <c r="ET18" s="291"/>
      <c r="EU18" s="291"/>
      <c r="EV18" s="291"/>
      <c r="EW18" s="291"/>
      <c r="EX18" s="291"/>
      <c r="EY18" s="291"/>
      <c r="EZ18" s="291"/>
      <c r="FA18" s="291"/>
      <c r="FB18" s="291"/>
      <c r="FC18" s="291"/>
      <c r="FD18" s="291"/>
      <c r="FE18" s="293"/>
    </row>
    <row r="19" spans="1:161" ht="24" customHeight="1" x14ac:dyDescent="0.2">
      <c r="A19" s="220" t="s">
        <v>372</v>
      </c>
      <c r="B19" s="220"/>
      <c r="C19" s="220"/>
      <c r="D19" s="220"/>
      <c r="E19" s="220"/>
      <c r="F19" s="220"/>
      <c r="G19" s="220"/>
      <c r="H19" s="221"/>
      <c r="I19" s="222" t="s">
        <v>364</v>
      </c>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c r="CD19" s="217"/>
      <c r="CE19" s="217"/>
      <c r="CF19" s="217"/>
      <c r="CG19" s="217"/>
      <c r="CH19" s="217"/>
      <c r="CI19" s="217"/>
      <c r="CJ19" s="217"/>
      <c r="CK19" s="217"/>
      <c r="CL19" s="217"/>
      <c r="CM19" s="217"/>
      <c r="CN19" s="230" t="s">
        <v>373</v>
      </c>
      <c r="CO19" s="220"/>
      <c r="CP19" s="220"/>
      <c r="CQ19" s="220"/>
      <c r="CR19" s="220"/>
      <c r="CS19" s="220"/>
      <c r="CT19" s="220"/>
      <c r="CU19" s="221"/>
      <c r="CV19" s="219" t="s">
        <v>14</v>
      </c>
      <c r="CW19" s="220"/>
      <c r="CX19" s="220"/>
      <c r="CY19" s="220"/>
      <c r="CZ19" s="220"/>
      <c r="DA19" s="220"/>
      <c r="DB19" s="220"/>
      <c r="DC19" s="220"/>
      <c r="DD19" s="220"/>
      <c r="DE19" s="221"/>
      <c r="DF19" s="290"/>
      <c r="DG19" s="291"/>
      <c r="DH19" s="291"/>
      <c r="DI19" s="291"/>
      <c r="DJ19" s="291"/>
      <c r="DK19" s="291"/>
      <c r="DL19" s="291"/>
      <c r="DM19" s="291"/>
      <c r="DN19" s="291"/>
      <c r="DO19" s="291"/>
      <c r="DP19" s="291"/>
      <c r="DQ19" s="291"/>
      <c r="DR19" s="292"/>
      <c r="DS19" s="290"/>
      <c r="DT19" s="291"/>
      <c r="DU19" s="291"/>
      <c r="DV19" s="291"/>
      <c r="DW19" s="291"/>
      <c r="DX19" s="291"/>
      <c r="DY19" s="291"/>
      <c r="DZ19" s="291"/>
      <c r="EA19" s="291"/>
      <c r="EB19" s="291"/>
      <c r="EC19" s="291"/>
      <c r="ED19" s="291"/>
      <c r="EE19" s="292"/>
      <c r="EF19" s="290"/>
      <c r="EG19" s="291"/>
      <c r="EH19" s="291"/>
      <c r="EI19" s="291"/>
      <c r="EJ19" s="291"/>
      <c r="EK19" s="291"/>
      <c r="EL19" s="291"/>
      <c r="EM19" s="291"/>
      <c r="EN19" s="291"/>
      <c r="EO19" s="291"/>
      <c r="EP19" s="291"/>
      <c r="EQ19" s="291"/>
      <c r="ER19" s="292"/>
      <c r="ES19" s="290"/>
      <c r="ET19" s="291"/>
      <c r="EU19" s="291"/>
      <c r="EV19" s="291"/>
      <c r="EW19" s="291"/>
      <c r="EX19" s="291"/>
      <c r="EY19" s="291"/>
      <c r="EZ19" s="291"/>
      <c r="FA19" s="291"/>
      <c r="FB19" s="291"/>
      <c r="FC19" s="291"/>
      <c r="FD19" s="291"/>
      <c r="FE19" s="293"/>
    </row>
    <row r="20" spans="1:161" ht="13.5" customHeight="1" x14ac:dyDescent="0.2">
      <c r="A20" s="220"/>
      <c r="B20" s="220"/>
      <c r="C20" s="220"/>
      <c r="D20" s="220"/>
      <c r="E20" s="220"/>
      <c r="F20" s="220"/>
      <c r="G20" s="220"/>
      <c r="H20" s="221"/>
      <c r="I20" s="299" t="s">
        <v>469</v>
      </c>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300"/>
      <c r="BS20" s="300"/>
      <c r="BT20" s="300"/>
      <c r="BU20" s="300"/>
      <c r="BV20" s="300"/>
      <c r="BW20" s="300"/>
      <c r="BX20" s="300"/>
      <c r="BY20" s="300"/>
      <c r="BZ20" s="300"/>
      <c r="CA20" s="300"/>
      <c r="CB20" s="300"/>
      <c r="CC20" s="300"/>
      <c r="CD20" s="300"/>
      <c r="CE20" s="300"/>
      <c r="CF20" s="300"/>
      <c r="CG20" s="300"/>
      <c r="CH20" s="300"/>
      <c r="CI20" s="300"/>
      <c r="CJ20" s="300"/>
      <c r="CK20" s="300"/>
      <c r="CL20" s="300"/>
      <c r="CM20" s="300"/>
      <c r="CN20" s="230" t="s">
        <v>474</v>
      </c>
      <c r="CO20" s="220"/>
      <c r="CP20" s="220"/>
      <c r="CQ20" s="220"/>
      <c r="CR20" s="220"/>
      <c r="CS20" s="220"/>
      <c r="CT20" s="220"/>
      <c r="CU20" s="221"/>
      <c r="CV20" s="219" t="s">
        <v>14</v>
      </c>
      <c r="CW20" s="220"/>
      <c r="CX20" s="220"/>
      <c r="CY20" s="220"/>
      <c r="CZ20" s="220"/>
      <c r="DA20" s="220"/>
      <c r="DB20" s="220"/>
      <c r="DC20" s="220"/>
      <c r="DD20" s="220"/>
      <c r="DE20" s="221"/>
      <c r="DF20" s="290"/>
      <c r="DG20" s="291"/>
      <c r="DH20" s="291"/>
      <c r="DI20" s="291"/>
      <c r="DJ20" s="291"/>
      <c r="DK20" s="291"/>
      <c r="DL20" s="291"/>
      <c r="DM20" s="291"/>
      <c r="DN20" s="291"/>
      <c r="DO20" s="291"/>
      <c r="DP20" s="291"/>
      <c r="DQ20" s="291"/>
      <c r="DR20" s="292"/>
      <c r="DS20" s="290"/>
      <c r="DT20" s="291"/>
      <c r="DU20" s="291"/>
      <c r="DV20" s="291"/>
      <c r="DW20" s="291"/>
      <c r="DX20" s="291"/>
      <c r="DY20" s="291"/>
      <c r="DZ20" s="291"/>
      <c r="EA20" s="291"/>
      <c r="EB20" s="291"/>
      <c r="EC20" s="291"/>
      <c r="ED20" s="291"/>
      <c r="EE20" s="292"/>
      <c r="EF20" s="290"/>
      <c r="EG20" s="291"/>
      <c r="EH20" s="291"/>
      <c r="EI20" s="291"/>
      <c r="EJ20" s="291"/>
      <c r="EK20" s="291"/>
      <c r="EL20" s="291"/>
      <c r="EM20" s="291"/>
      <c r="EN20" s="291"/>
      <c r="EO20" s="291"/>
      <c r="EP20" s="291"/>
      <c r="EQ20" s="291"/>
      <c r="ER20" s="292"/>
      <c r="ES20" s="290"/>
      <c r="ET20" s="291"/>
      <c r="EU20" s="291"/>
      <c r="EV20" s="291"/>
      <c r="EW20" s="291"/>
      <c r="EX20" s="291"/>
      <c r="EY20" s="291"/>
      <c r="EZ20" s="291"/>
      <c r="FA20" s="291"/>
      <c r="FB20" s="291"/>
      <c r="FC20" s="291"/>
      <c r="FD20" s="291"/>
      <c r="FE20" s="293"/>
    </row>
    <row r="21" spans="1:161" ht="23.25" customHeight="1" x14ac:dyDescent="0.2">
      <c r="A21" s="220" t="s">
        <v>374</v>
      </c>
      <c r="B21" s="220"/>
      <c r="C21" s="220"/>
      <c r="D21" s="220"/>
      <c r="E21" s="220"/>
      <c r="F21" s="220"/>
      <c r="G21" s="220"/>
      <c r="H21" s="221"/>
      <c r="I21" s="222" t="s">
        <v>367</v>
      </c>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217"/>
      <c r="CD21" s="217"/>
      <c r="CE21" s="217"/>
      <c r="CF21" s="217"/>
      <c r="CG21" s="217"/>
      <c r="CH21" s="217"/>
      <c r="CI21" s="217"/>
      <c r="CJ21" s="217"/>
      <c r="CK21" s="217"/>
      <c r="CL21" s="217"/>
      <c r="CM21" s="217"/>
      <c r="CN21" s="230" t="s">
        <v>375</v>
      </c>
      <c r="CO21" s="220"/>
      <c r="CP21" s="220"/>
      <c r="CQ21" s="220"/>
      <c r="CR21" s="220"/>
      <c r="CS21" s="220"/>
      <c r="CT21" s="220"/>
      <c r="CU21" s="221"/>
      <c r="CV21" s="219" t="s">
        <v>14</v>
      </c>
      <c r="CW21" s="220"/>
      <c r="CX21" s="220"/>
      <c r="CY21" s="220"/>
      <c r="CZ21" s="220"/>
      <c r="DA21" s="220"/>
      <c r="DB21" s="220"/>
      <c r="DC21" s="220"/>
      <c r="DD21" s="220"/>
      <c r="DE21" s="221"/>
      <c r="DF21" s="290">
        <v>396900</v>
      </c>
      <c r="DG21" s="291"/>
      <c r="DH21" s="291"/>
      <c r="DI21" s="291"/>
      <c r="DJ21" s="291"/>
      <c r="DK21" s="291"/>
      <c r="DL21" s="291"/>
      <c r="DM21" s="291"/>
      <c r="DN21" s="291"/>
      <c r="DO21" s="291"/>
      <c r="DP21" s="291"/>
      <c r="DQ21" s="291"/>
      <c r="DR21" s="292"/>
      <c r="DS21" s="290">
        <v>396900</v>
      </c>
      <c r="DT21" s="291"/>
      <c r="DU21" s="291"/>
      <c r="DV21" s="291"/>
      <c r="DW21" s="291"/>
      <c r="DX21" s="291"/>
      <c r="DY21" s="291"/>
      <c r="DZ21" s="291"/>
      <c r="EA21" s="291"/>
      <c r="EB21" s="291"/>
      <c r="EC21" s="291"/>
      <c r="ED21" s="291"/>
      <c r="EE21" s="292"/>
      <c r="EF21" s="290">
        <v>396900</v>
      </c>
      <c r="EG21" s="291"/>
      <c r="EH21" s="291"/>
      <c r="EI21" s="291"/>
      <c r="EJ21" s="291"/>
      <c r="EK21" s="291"/>
      <c r="EL21" s="291"/>
      <c r="EM21" s="291"/>
      <c r="EN21" s="291"/>
      <c r="EO21" s="291"/>
      <c r="EP21" s="291"/>
      <c r="EQ21" s="291"/>
      <c r="ER21" s="292"/>
      <c r="ES21" s="290"/>
      <c r="ET21" s="291"/>
      <c r="EU21" s="291"/>
      <c r="EV21" s="291"/>
      <c r="EW21" s="291"/>
      <c r="EX21" s="291"/>
      <c r="EY21" s="291"/>
      <c r="EZ21" s="291"/>
      <c r="FA21" s="291"/>
      <c r="FB21" s="291"/>
      <c r="FC21" s="291"/>
      <c r="FD21" s="291"/>
      <c r="FE21" s="293"/>
    </row>
    <row r="22" spans="1:161" ht="18" customHeight="1" x14ac:dyDescent="0.2">
      <c r="A22" s="220" t="s">
        <v>376</v>
      </c>
      <c r="B22" s="220"/>
      <c r="C22" s="220"/>
      <c r="D22" s="220"/>
      <c r="E22" s="220"/>
      <c r="F22" s="220"/>
      <c r="G22" s="220"/>
      <c r="H22" s="221"/>
      <c r="I22" s="310" t="s">
        <v>377</v>
      </c>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Q22" s="311"/>
      <c r="BR22" s="311"/>
      <c r="BS22" s="311"/>
      <c r="BT22" s="311"/>
      <c r="BU22" s="311"/>
      <c r="BV22" s="311"/>
      <c r="BW22" s="311"/>
      <c r="BX22" s="311"/>
      <c r="BY22" s="311"/>
      <c r="BZ22" s="311"/>
      <c r="CA22" s="311"/>
      <c r="CB22" s="311"/>
      <c r="CC22" s="311"/>
      <c r="CD22" s="311"/>
      <c r="CE22" s="311"/>
      <c r="CF22" s="311"/>
      <c r="CG22" s="311"/>
      <c r="CH22" s="311"/>
      <c r="CI22" s="311"/>
      <c r="CJ22" s="311"/>
      <c r="CK22" s="311"/>
      <c r="CL22" s="311"/>
      <c r="CM22" s="311"/>
      <c r="CN22" s="230" t="s">
        <v>378</v>
      </c>
      <c r="CO22" s="220"/>
      <c r="CP22" s="220"/>
      <c r="CQ22" s="220"/>
      <c r="CR22" s="220"/>
      <c r="CS22" s="220"/>
      <c r="CT22" s="220"/>
      <c r="CU22" s="221"/>
      <c r="CV22" s="219" t="s">
        <v>14</v>
      </c>
      <c r="CW22" s="220"/>
      <c r="CX22" s="220"/>
      <c r="CY22" s="220"/>
      <c r="CZ22" s="220"/>
      <c r="DA22" s="220"/>
      <c r="DB22" s="220"/>
      <c r="DC22" s="220"/>
      <c r="DD22" s="220"/>
      <c r="DE22" s="221"/>
      <c r="DF22" s="290"/>
      <c r="DG22" s="291"/>
      <c r="DH22" s="291"/>
      <c r="DI22" s="291"/>
      <c r="DJ22" s="291"/>
      <c r="DK22" s="291"/>
      <c r="DL22" s="291"/>
      <c r="DM22" s="291"/>
      <c r="DN22" s="291"/>
      <c r="DO22" s="291"/>
      <c r="DP22" s="291"/>
      <c r="DQ22" s="291"/>
      <c r="DR22" s="292"/>
      <c r="DS22" s="290"/>
      <c r="DT22" s="291"/>
      <c r="DU22" s="291"/>
      <c r="DV22" s="291"/>
      <c r="DW22" s="291"/>
      <c r="DX22" s="291"/>
      <c r="DY22" s="291"/>
      <c r="DZ22" s="291"/>
      <c r="EA22" s="291"/>
      <c r="EB22" s="291"/>
      <c r="EC22" s="291"/>
      <c r="ED22" s="291"/>
      <c r="EE22" s="292"/>
      <c r="EF22" s="290"/>
      <c r="EG22" s="291"/>
      <c r="EH22" s="291"/>
      <c r="EI22" s="291"/>
      <c r="EJ22" s="291"/>
      <c r="EK22" s="291"/>
      <c r="EL22" s="291"/>
      <c r="EM22" s="291"/>
      <c r="EN22" s="291"/>
      <c r="EO22" s="291"/>
      <c r="EP22" s="291"/>
      <c r="EQ22" s="291"/>
      <c r="ER22" s="292"/>
      <c r="ES22" s="290"/>
      <c r="ET22" s="291"/>
      <c r="EU22" s="291"/>
      <c r="EV22" s="291"/>
      <c r="EW22" s="291"/>
      <c r="EX22" s="291"/>
      <c r="EY22" s="291"/>
      <c r="EZ22" s="291"/>
      <c r="FA22" s="291"/>
      <c r="FB22" s="291"/>
      <c r="FC22" s="291"/>
      <c r="FD22" s="291"/>
      <c r="FE22" s="293"/>
    </row>
    <row r="23" spans="1:161" ht="13.5" customHeight="1" x14ac:dyDescent="0.2">
      <c r="A23" s="220"/>
      <c r="B23" s="220"/>
      <c r="C23" s="220"/>
      <c r="D23" s="220"/>
      <c r="E23" s="220"/>
      <c r="F23" s="220"/>
      <c r="G23" s="220"/>
      <c r="H23" s="221"/>
      <c r="I23" s="299" t="s">
        <v>469</v>
      </c>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300"/>
      <c r="BS23" s="300"/>
      <c r="BT23" s="300"/>
      <c r="BU23" s="300"/>
      <c r="BV23" s="300"/>
      <c r="BW23" s="300"/>
      <c r="BX23" s="300"/>
      <c r="BY23" s="300"/>
      <c r="BZ23" s="300"/>
      <c r="CA23" s="300"/>
      <c r="CB23" s="300"/>
      <c r="CC23" s="300"/>
      <c r="CD23" s="300"/>
      <c r="CE23" s="300"/>
      <c r="CF23" s="300"/>
      <c r="CG23" s="300"/>
      <c r="CH23" s="300"/>
      <c r="CI23" s="300"/>
      <c r="CJ23" s="300"/>
      <c r="CK23" s="300"/>
      <c r="CL23" s="300"/>
      <c r="CM23" s="300"/>
      <c r="CN23" s="230" t="s">
        <v>475</v>
      </c>
      <c r="CO23" s="220"/>
      <c r="CP23" s="220"/>
      <c r="CQ23" s="220"/>
      <c r="CR23" s="220"/>
      <c r="CS23" s="220"/>
      <c r="CT23" s="220"/>
      <c r="CU23" s="221"/>
      <c r="CV23" s="219" t="s">
        <v>14</v>
      </c>
      <c r="CW23" s="220"/>
      <c r="CX23" s="220"/>
      <c r="CY23" s="220"/>
      <c r="CZ23" s="220"/>
      <c r="DA23" s="220"/>
      <c r="DB23" s="220"/>
      <c r="DC23" s="220"/>
      <c r="DD23" s="220"/>
      <c r="DE23" s="221"/>
      <c r="DF23" s="290"/>
      <c r="DG23" s="291"/>
      <c r="DH23" s="291"/>
      <c r="DI23" s="291"/>
      <c r="DJ23" s="291"/>
      <c r="DK23" s="291"/>
      <c r="DL23" s="291"/>
      <c r="DM23" s="291"/>
      <c r="DN23" s="291"/>
      <c r="DO23" s="291"/>
      <c r="DP23" s="291"/>
      <c r="DQ23" s="291"/>
      <c r="DR23" s="292"/>
      <c r="DS23" s="290"/>
      <c r="DT23" s="291"/>
      <c r="DU23" s="291"/>
      <c r="DV23" s="291"/>
      <c r="DW23" s="291"/>
      <c r="DX23" s="291"/>
      <c r="DY23" s="291"/>
      <c r="DZ23" s="291"/>
      <c r="EA23" s="291"/>
      <c r="EB23" s="291"/>
      <c r="EC23" s="291"/>
      <c r="ED23" s="291"/>
      <c r="EE23" s="292"/>
      <c r="EF23" s="290"/>
      <c r="EG23" s="291"/>
      <c r="EH23" s="291"/>
      <c r="EI23" s="291"/>
      <c r="EJ23" s="291"/>
      <c r="EK23" s="291"/>
      <c r="EL23" s="291"/>
      <c r="EM23" s="291"/>
      <c r="EN23" s="291"/>
      <c r="EO23" s="291"/>
      <c r="EP23" s="291"/>
      <c r="EQ23" s="291"/>
      <c r="ER23" s="292"/>
      <c r="ES23" s="290"/>
      <c r="ET23" s="291"/>
      <c r="EU23" s="291"/>
      <c r="EV23" s="291"/>
      <c r="EW23" s="291"/>
      <c r="EX23" s="291"/>
      <c r="EY23" s="291"/>
      <c r="EZ23" s="291"/>
      <c r="FA23" s="291"/>
      <c r="FB23" s="291"/>
      <c r="FC23" s="291"/>
      <c r="FD23" s="291"/>
      <c r="FE23" s="293"/>
    </row>
    <row r="24" spans="1:161" ht="14.25" customHeight="1" x14ac:dyDescent="0.2">
      <c r="A24" s="220" t="s">
        <v>379</v>
      </c>
      <c r="B24" s="220"/>
      <c r="C24" s="220"/>
      <c r="D24" s="220"/>
      <c r="E24" s="220"/>
      <c r="F24" s="220"/>
      <c r="G24" s="220"/>
      <c r="H24" s="221"/>
      <c r="I24" s="310" t="s">
        <v>380</v>
      </c>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c r="AZ24" s="311"/>
      <c r="BA24" s="311"/>
      <c r="BB24" s="311"/>
      <c r="BC24" s="311"/>
      <c r="BD24" s="311"/>
      <c r="BE24" s="311"/>
      <c r="BF24" s="311"/>
      <c r="BG24" s="311"/>
      <c r="BH24" s="311"/>
      <c r="BI24" s="311"/>
      <c r="BJ24" s="311"/>
      <c r="BK24" s="311"/>
      <c r="BL24" s="311"/>
      <c r="BM24" s="311"/>
      <c r="BN24" s="311"/>
      <c r="BO24" s="311"/>
      <c r="BP24" s="311"/>
      <c r="BQ24" s="311"/>
      <c r="BR24" s="311"/>
      <c r="BS24" s="311"/>
      <c r="BT24" s="311"/>
      <c r="BU24" s="311"/>
      <c r="BV24" s="311"/>
      <c r="BW24" s="311"/>
      <c r="BX24" s="311"/>
      <c r="BY24" s="311"/>
      <c r="BZ24" s="311"/>
      <c r="CA24" s="311"/>
      <c r="CB24" s="311"/>
      <c r="CC24" s="311"/>
      <c r="CD24" s="311"/>
      <c r="CE24" s="311"/>
      <c r="CF24" s="311"/>
      <c r="CG24" s="311"/>
      <c r="CH24" s="311"/>
      <c r="CI24" s="311"/>
      <c r="CJ24" s="311"/>
      <c r="CK24" s="311"/>
      <c r="CL24" s="311"/>
      <c r="CM24" s="311"/>
      <c r="CN24" s="230" t="s">
        <v>381</v>
      </c>
      <c r="CO24" s="220"/>
      <c r="CP24" s="220"/>
      <c r="CQ24" s="220"/>
      <c r="CR24" s="220"/>
      <c r="CS24" s="220"/>
      <c r="CT24" s="220"/>
      <c r="CU24" s="221"/>
      <c r="CV24" s="219" t="s">
        <v>14</v>
      </c>
      <c r="CW24" s="220"/>
      <c r="CX24" s="220"/>
      <c r="CY24" s="220"/>
      <c r="CZ24" s="220"/>
      <c r="DA24" s="220"/>
      <c r="DB24" s="220"/>
      <c r="DC24" s="220"/>
      <c r="DD24" s="220"/>
      <c r="DE24" s="221"/>
      <c r="DF24" s="290"/>
      <c r="DG24" s="291"/>
      <c r="DH24" s="291"/>
      <c r="DI24" s="291"/>
      <c r="DJ24" s="291"/>
      <c r="DK24" s="291"/>
      <c r="DL24" s="291"/>
      <c r="DM24" s="291"/>
      <c r="DN24" s="291"/>
      <c r="DO24" s="291"/>
      <c r="DP24" s="291"/>
      <c r="DQ24" s="291"/>
      <c r="DR24" s="292"/>
      <c r="DS24" s="290"/>
      <c r="DT24" s="291"/>
      <c r="DU24" s="291"/>
      <c r="DV24" s="291"/>
      <c r="DW24" s="291"/>
      <c r="DX24" s="291"/>
      <c r="DY24" s="291"/>
      <c r="DZ24" s="291"/>
      <c r="EA24" s="291"/>
      <c r="EB24" s="291"/>
      <c r="EC24" s="291"/>
      <c r="ED24" s="291"/>
      <c r="EE24" s="292"/>
      <c r="EF24" s="290"/>
      <c r="EG24" s="291"/>
      <c r="EH24" s="291"/>
      <c r="EI24" s="291"/>
      <c r="EJ24" s="291"/>
      <c r="EK24" s="291"/>
      <c r="EL24" s="291"/>
      <c r="EM24" s="291"/>
      <c r="EN24" s="291"/>
      <c r="EO24" s="291"/>
      <c r="EP24" s="291"/>
      <c r="EQ24" s="291"/>
      <c r="ER24" s="292"/>
      <c r="ES24" s="290"/>
      <c r="ET24" s="291"/>
      <c r="EU24" s="291"/>
      <c r="EV24" s="291"/>
      <c r="EW24" s="291"/>
      <c r="EX24" s="291"/>
      <c r="EY24" s="291"/>
      <c r="EZ24" s="291"/>
      <c r="FA24" s="291"/>
      <c r="FB24" s="291"/>
      <c r="FC24" s="291"/>
      <c r="FD24" s="291"/>
      <c r="FE24" s="293"/>
    </row>
    <row r="25" spans="1:161" ht="24" customHeight="1" x14ac:dyDescent="0.2">
      <c r="A25" s="220" t="s">
        <v>382</v>
      </c>
      <c r="B25" s="220"/>
      <c r="C25" s="220"/>
      <c r="D25" s="220"/>
      <c r="E25" s="220"/>
      <c r="F25" s="220"/>
      <c r="G25" s="220"/>
      <c r="H25" s="221"/>
      <c r="I25" s="222" t="s">
        <v>364</v>
      </c>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7"/>
      <c r="BU25" s="217"/>
      <c r="BV25" s="217"/>
      <c r="BW25" s="217"/>
      <c r="BX25" s="217"/>
      <c r="BY25" s="217"/>
      <c r="BZ25" s="217"/>
      <c r="CA25" s="217"/>
      <c r="CB25" s="217"/>
      <c r="CC25" s="217"/>
      <c r="CD25" s="217"/>
      <c r="CE25" s="217"/>
      <c r="CF25" s="217"/>
      <c r="CG25" s="217"/>
      <c r="CH25" s="217"/>
      <c r="CI25" s="217"/>
      <c r="CJ25" s="217"/>
      <c r="CK25" s="217"/>
      <c r="CL25" s="217"/>
      <c r="CM25" s="217"/>
      <c r="CN25" s="230" t="s">
        <v>383</v>
      </c>
      <c r="CO25" s="220"/>
      <c r="CP25" s="220"/>
      <c r="CQ25" s="220"/>
      <c r="CR25" s="220"/>
      <c r="CS25" s="220"/>
      <c r="CT25" s="220"/>
      <c r="CU25" s="221"/>
      <c r="CV25" s="219" t="s">
        <v>14</v>
      </c>
      <c r="CW25" s="220"/>
      <c r="CX25" s="220"/>
      <c r="CY25" s="220"/>
      <c r="CZ25" s="220"/>
      <c r="DA25" s="220"/>
      <c r="DB25" s="220"/>
      <c r="DC25" s="220"/>
      <c r="DD25" s="220"/>
      <c r="DE25" s="221"/>
      <c r="DF25" s="290"/>
      <c r="DG25" s="291"/>
      <c r="DH25" s="291"/>
      <c r="DI25" s="291"/>
      <c r="DJ25" s="291"/>
      <c r="DK25" s="291"/>
      <c r="DL25" s="291"/>
      <c r="DM25" s="291"/>
      <c r="DN25" s="291"/>
      <c r="DO25" s="291"/>
      <c r="DP25" s="291"/>
      <c r="DQ25" s="291"/>
      <c r="DR25" s="292"/>
      <c r="DS25" s="290"/>
      <c r="DT25" s="291"/>
      <c r="DU25" s="291"/>
      <c r="DV25" s="291"/>
      <c r="DW25" s="291"/>
      <c r="DX25" s="291"/>
      <c r="DY25" s="291"/>
      <c r="DZ25" s="291"/>
      <c r="EA25" s="291"/>
      <c r="EB25" s="291"/>
      <c r="EC25" s="291"/>
      <c r="ED25" s="291"/>
      <c r="EE25" s="292"/>
      <c r="EF25" s="290"/>
      <c r="EG25" s="291"/>
      <c r="EH25" s="291"/>
      <c r="EI25" s="291"/>
      <c r="EJ25" s="291"/>
      <c r="EK25" s="291"/>
      <c r="EL25" s="291"/>
      <c r="EM25" s="291"/>
      <c r="EN25" s="291"/>
      <c r="EO25" s="291"/>
      <c r="EP25" s="291"/>
      <c r="EQ25" s="291"/>
      <c r="ER25" s="292"/>
      <c r="ES25" s="290"/>
      <c r="ET25" s="291"/>
      <c r="EU25" s="291"/>
      <c r="EV25" s="291"/>
      <c r="EW25" s="291"/>
      <c r="EX25" s="291"/>
      <c r="EY25" s="291"/>
      <c r="EZ25" s="291"/>
      <c r="FA25" s="291"/>
      <c r="FB25" s="291"/>
      <c r="FC25" s="291"/>
      <c r="FD25" s="291"/>
      <c r="FE25" s="293"/>
    </row>
    <row r="26" spans="1:161" ht="17.25" customHeight="1" x14ac:dyDescent="0.2">
      <c r="A26" s="220" t="s">
        <v>384</v>
      </c>
      <c r="B26" s="220"/>
      <c r="C26" s="220"/>
      <c r="D26" s="220"/>
      <c r="E26" s="220"/>
      <c r="F26" s="220"/>
      <c r="G26" s="220"/>
      <c r="H26" s="221"/>
      <c r="I26" s="222" t="s">
        <v>367</v>
      </c>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217"/>
      <c r="CD26" s="217"/>
      <c r="CE26" s="217"/>
      <c r="CF26" s="217"/>
      <c r="CG26" s="217"/>
      <c r="CH26" s="217"/>
      <c r="CI26" s="217"/>
      <c r="CJ26" s="217"/>
      <c r="CK26" s="217"/>
      <c r="CL26" s="217"/>
      <c r="CM26" s="217"/>
      <c r="CN26" s="230" t="s">
        <v>385</v>
      </c>
      <c r="CO26" s="220"/>
      <c r="CP26" s="220"/>
      <c r="CQ26" s="220"/>
      <c r="CR26" s="220"/>
      <c r="CS26" s="220"/>
      <c r="CT26" s="220"/>
      <c r="CU26" s="221"/>
      <c r="CV26" s="219" t="s">
        <v>14</v>
      </c>
      <c r="CW26" s="220"/>
      <c r="CX26" s="220"/>
      <c r="CY26" s="220"/>
      <c r="CZ26" s="220"/>
      <c r="DA26" s="220"/>
      <c r="DB26" s="220"/>
      <c r="DC26" s="220"/>
      <c r="DD26" s="220"/>
      <c r="DE26" s="221"/>
      <c r="DF26" s="290"/>
      <c r="DG26" s="291"/>
      <c r="DH26" s="291"/>
      <c r="DI26" s="291"/>
      <c r="DJ26" s="291"/>
      <c r="DK26" s="291"/>
      <c r="DL26" s="291"/>
      <c r="DM26" s="291"/>
      <c r="DN26" s="291"/>
      <c r="DO26" s="291"/>
      <c r="DP26" s="291"/>
      <c r="DQ26" s="291"/>
      <c r="DR26" s="292"/>
      <c r="DS26" s="290"/>
      <c r="DT26" s="291"/>
      <c r="DU26" s="291"/>
      <c r="DV26" s="291"/>
      <c r="DW26" s="291"/>
      <c r="DX26" s="291"/>
      <c r="DY26" s="291"/>
      <c r="DZ26" s="291"/>
      <c r="EA26" s="291"/>
      <c r="EB26" s="291"/>
      <c r="EC26" s="291"/>
      <c r="ED26" s="291"/>
      <c r="EE26" s="292"/>
      <c r="EF26" s="290"/>
      <c r="EG26" s="291"/>
      <c r="EH26" s="291"/>
      <c r="EI26" s="291"/>
      <c r="EJ26" s="291"/>
      <c r="EK26" s="291"/>
      <c r="EL26" s="291"/>
      <c r="EM26" s="291"/>
      <c r="EN26" s="291"/>
      <c r="EO26" s="291"/>
      <c r="EP26" s="291"/>
      <c r="EQ26" s="291"/>
      <c r="ER26" s="292"/>
      <c r="ES26" s="290"/>
      <c r="ET26" s="291"/>
      <c r="EU26" s="291"/>
      <c r="EV26" s="291"/>
      <c r="EW26" s="291"/>
      <c r="EX26" s="291"/>
      <c r="EY26" s="291"/>
      <c r="EZ26" s="291"/>
      <c r="FA26" s="291"/>
      <c r="FB26" s="291"/>
      <c r="FC26" s="291"/>
      <c r="FD26" s="291"/>
      <c r="FE26" s="293"/>
    </row>
    <row r="27" spans="1:161" ht="21" customHeight="1" thickBot="1" x14ac:dyDescent="0.25">
      <c r="A27" s="220" t="s">
        <v>386</v>
      </c>
      <c r="B27" s="220"/>
      <c r="C27" s="220"/>
      <c r="D27" s="220"/>
      <c r="E27" s="220"/>
      <c r="F27" s="220"/>
      <c r="G27" s="220"/>
      <c r="H27" s="221"/>
      <c r="I27" s="310" t="s">
        <v>387</v>
      </c>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232" t="s">
        <v>388</v>
      </c>
      <c r="CO27" s="233"/>
      <c r="CP27" s="233"/>
      <c r="CQ27" s="233"/>
      <c r="CR27" s="233"/>
      <c r="CS27" s="233"/>
      <c r="CT27" s="233"/>
      <c r="CU27" s="304"/>
      <c r="CV27" s="305" t="s">
        <v>14</v>
      </c>
      <c r="CW27" s="233"/>
      <c r="CX27" s="233"/>
      <c r="CY27" s="233"/>
      <c r="CZ27" s="233"/>
      <c r="DA27" s="233"/>
      <c r="DB27" s="233"/>
      <c r="DC27" s="233"/>
      <c r="DD27" s="233"/>
      <c r="DE27" s="304"/>
      <c r="DF27" s="306"/>
      <c r="DG27" s="307"/>
      <c r="DH27" s="307"/>
      <c r="DI27" s="307"/>
      <c r="DJ27" s="307"/>
      <c r="DK27" s="307"/>
      <c r="DL27" s="307"/>
      <c r="DM27" s="307"/>
      <c r="DN27" s="307"/>
      <c r="DO27" s="307"/>
      <c r="DP27" s="307"/>
      <c r="DQ27" s="307"/>
      <c r="DR27" s="308"/>
      <c r="DS27" s="306"/>
      <c r="DT27" s="307"/>
      <c r="DU27" s="307"/>
      <c r="DV27" s="307"/>
      <c r="DW27" s="307"/>
      <c r="DX27" s="307"/>
      <c r="DY27" s="307"/>
      <c r="DZ27" s="307"/>
      <c r="EA27" s="307"/>
      <c r="EB27" s="307"/>
      <c r="EC27" s="307"/>
      <c r="ED27" s="307"/>
      <c r="EE27" s="308"/>
      <c r="EF27" s="306"/>
      <c r="EG27" s="307"/>
      <c r="EH27" s="307"/>
      <c r="EI27" s="307"/>
      <c r="EJ27" s="307"/>
      <c r="EK27" s="307"/>
      <c r="EL27" s="307"/>
      <c r="EM27" s="307"/>
      <c r="EN27" s="307"/>
      <c r="EO27" s="307"/>
      <c r="EP27" s="307"/>
      <c r="EQ27" s="307"/>
      <c r="ER27" s="308"/>
      <c r="ES27" s="306"/>
      <c r="ET27" s="307"/>
      <c r="EU27" s="307"/>
      <c r="EV27" s="307"/>
      <c r="EW27" s="307"/>
      <c r="EX27" s="307"/>
      <c r="EY27" s="307"/>
      <c r="EZ27" s="307"/>
      <c r="FA27" s="307"/>
      <c r="FB27" s="307"/>
      <c r="FC27" s="307"/>
      <c r="FD27" s="307"/>
      <c r="FE27" s="309"/>
    </row>
    <row r="28" spans="1:161" ht="30" customHeight="1" x14ac:dyDescent="0.2">
      <c r="A28" s="220" t="s">
        <v>389</v>
      </c>
      <c r="B28" s="220"/>
      <c r="C28" s="220"/>
      <c r="D28" s="220"/>
      <c r="E28" s="220"/>
      <c r="F28" s="220"/>
      <c r="G28" s="220"/>
      <c r="H28" s="221"/>
      <c r="I28" s="222" t="s">
        <v>364</v>
      </c>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17"/>
      <c r="AT28" s="217"/>
      <c r="AU28" s="217"/>
      <c r="AV28" s="217"/>
      <c r="AW28" s="217"/>
      <c r="AX28" s="217"/>
      <c r="AY28" s="217"/>
      <c r="AZ28" s="217"/>
      <c r="BA28" s="217"/>
      <c r="BB28" s="217"/>
      <c r="BC28" s="217"/>
      <c r="BD28" s="217"/>
      <c r="BE28" s="217"/>
      <c r="BF28" s="217"/>
      <c r="BG28" s="217"/>
      <c r="BH28" s="217"/>
      <c r="BI28" s="217"/>
      <c r="BJ28" s="217"/>
      <c r="BK28" s="217"/>
      <c r="BL28" s="217"/>
      <c r="BM28" s="217"/>
      <c r="BN28" s="217"/>
      <c r="BO28" s="217"/>
      <c r="BP28" s="217"/>
      <c r="BQ28" s="217"/>
      <c r="BR28" s="217"/>
      <c r="BS28" s="217"/>
      <c r="BT28" s="217"/>
      <c r="BU28" s="217"/>
      <c r="BV28" s="217"/>
      <c r="BW28" s="217"/>
      <c r="BX28" s="217"/>
      <c r="BY28" s="217"/>
      <c r="BZ28" s="217"/>
      <c r="CA28" s="217"/>
      <c r="CB28" s="217"/>
      <c r="CC28" s="217"/>
      <c r="CD28" s="217"/>
      <c r="CE28" s="217"/>
      <c r="CF28" s="217"/>
      <c r="CG28" s="217"/>
      <c r="CH28" s="217"/>
      <c r="CI28" s="217"/>
      <c r="CJ28" s="217"/>
      <c r="CK28" s="217"/>
      <c r="CL28" s="217"/>
      <c r="CM28" s="217"/>
      <c r="CN28" s="251" t="s">
        <v>390</v>
      </c>
      <c r="CO28" s="252"/>
      <c r="CP28" s="252"/>
      <c r="CQ28" s="252"/>
      <c r="CR28" s="252"/>
      <c r="CS28" s="252"/>
      <c r="CT28" s="252"/>
      <c r="CU28" s="301"/>
      <c r="CV28" s="302" t="s">
        <v>14</v>
      </c>
      <c r="CW28" s="252"/>
      <c r="CX28" s="252"/>
      <c r="CY28" s="252"/>
      <c r="CZ28" s="252"/>
      <c r="DA28" s="252"/>
      <c r="DB28" s="252"/>
      <c r="DC28" s="252"/>
      <c r="DD28" s="252"/>
      <c r="DE28" s="301"/>
      <c r="DF28" s="296"/>
      <c r="DG28" s="297"/>
      <c r="DH28" s="297"/>
      <c r="DI28" s="297"/>
      <c r="DJ28" s="297"/>
      <c r="DK28" s="297"/>
      <c r="DL28" s="297"/>
      <c r="DM28" s="297"/>
      <c r="DN28" s="297"/>
      <c r="DO28" s="297"/>
      <c r="DP28" s="297"/>
      <c r="DQ28" s="297"/>
      <c r="DR28" s="303"/>
      <c r="DS28" s="296"/>
      <c r="DT28" s="297"/>
      <c r="DU28" s="297"/>
      <c r="DV28" s="297"/>
      <c r="DW28" s="297"/>
      <c r="DX28" s="297"/>
      <c r="DY28" s="297"/>
      <c r="DZ28" s="297"/>
      <c r="EA28" s="297"/>
      <c r="EB28" s="297"/>
      <c r="EC28" s="297"/>
      <c r="ED28" s="297"/>
      <c r="EE28" s="303"/>
      <c r="EF28" s="296"/>
      <c r="EG28" s="297"/>
      <c r="EH28" s="297"/>
      <c r="EI28" s="297"/>
      <c r="EJ28" s="297"/>
      <c r="EK28" s="297"/>
      <c r="EL28" s="297"/>
      <c r="EM28" s="297"/>
      <c r="EN28" s="297"/>
      <c r="EO28" s="297"/>
      <c r="EP28" s="297"/>
      <c r="EQ28" s="297"/>
      <c r="ER28" s="303"/>
      <c r="ES28" s="296"/>
      <c r="ET28" s="297"/>
      <c r="EU28" s="297"/>
      <c r="EV28" s="297"/>
      <c r="EW28" s="297"/>
      <c r="EX28" s="297"/>
      <c r="EY28" s="297"/>
      <c r="EZ28" s="297"/>
      <c r="FA28" s="297"/>
      <c r="FB28" s="297"/>
      <c r="FC28" s="297"/>
      <c r="FD28" s="297"/>
      <c r="FE28" s="298"/>
    </row>
    <row r="29" spans="1:161" ht="13.5" customHeight="1" x14ac:dyDescent="0.2">
      <c r="A29" s="220"/>
      <c r="B29" s="220"/>
      <c r="C29" s="220"/>
      <c r="D29" s="220"/>
      <c r="E29" s="220"/>
      <c r="F29" s="220"/>
      <c r="G29" s="220"/>
      <c r="H29" s="221"/>
      <c r="I29" s="299" t="s">
        <v>469</v>
      </c>
      <c r="J29" s="300"/>
      <c r="K29" s="300"/>
      <c r="L29" s="300"/>
      <c r="M29" s="300"/>
      <c r="N29" s="300"/>
      <c r="O29" s="300"/>
      <c r="P29" s="300"/>
      <c r="Q29" s="300"/>
      <c r="R29" s="300"/>
      <c r="S29" s="300"/>
      <c r="T29" s="300"/>
      <c r="U29" s="300"/>
      <c r="V29" s="300"/>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300"/>
      <c r="BS29" s="300"/>
      <c r="BT29" s="300"/>
      <c r="BU29" s="300"/>
      <c r="BV29" s="300"/>
      <c r="BW29" s="300"/>
      <c r="BX29" s="300"/>
      <c r="BY29" s="300"/>
      <c r="BZ29" s="300"/>
      <c r="CA29" s="300"/>
      <c r="CB29" s="300"/>
      <c r="CC29" s="300"/>
      <c r="CD29" s="300"/>
      <c r="CE29" s="300"/>
      <c r="CF29" s="300"/>
      <c r="CG29" s="300"/>
      <c r="CH29" s="300"/>
      <c r="CI29" s="300"/>
      <c r="CJ29" s="300"/>
      <c r="CK29" s="300"/>
      <c r="CL29" s="300"/>
      <c r="CM29" s="300"/>
      <c r="CN29" s="230" t="s">
        <v>476</v>
      </c>
      <c r="CO29" s="220"/>
      <c r="CP29" s="220"/>
      <c r="CQ29" s="220"/>
      <c r="CR29" s="220"/>
      <c r="CS29" s="220"/>
      <c r="CT29" s="220"/>
      <c r="CU29" s="221"/>
      <c r="CV29" s="219" t="s">
        <v>14</v>
      </c>
      <c r="CW29" s="220"/>
      <c r="CX29" s="220"/>
      <c r="CY29" s="220"/>
      <c r="CZ29" s="220"/>
      <c r="DA29" s="220"/>
      <c r="DB29" s="220"/>
      <c r="DC29" s="220"/>
      <c r="DD29" s="220"/>
      <c r="DE29" s="221"/>
      <c r="DF29" s="290"/>
      <c r="DG29" s="291"/>
      <c r="DH29" s="291"/>
      <c r="DI29" s="291"/>
      <c r="DJ29" s="291"/>
      <c r="DK29" s="291"/>
      <c r="DL29" s="291"/>
      <c r="DM29" s="291"/>
      <c r="DN29" s="291"/>
      <c r="DO29" s="291"/>
      <c r="DP29" s="291"/>
      <c r="DQ29" s="291"/>
      <c r="DR29" s="292"/>
      <c r="DS29" s="290"/>
      <c r="DT29" s="291"/>
      <c r="DU29" s="291"/>
      <c r="DV29" s="291"/>
      <c r="DW29" s="291"/>
      <c r="DX29" s="291"/>
      <c r="DY29" s="291"/>
      <c r="DZ29" s="291"/>
      <c r="EA29" s="291"/>
      <c r="EB29" s="291"/>
      <c r="EC29" s="291"/>
      <c r="ED29" s="291"/>
      <c r="EE29" s="292"/>
      <c r="EF29" s="290"/>
      <c r="EG29" s="291"/>
      <c r="EH29" s="291"/>
      <c r="EI29" s="291"/>
      <c r="EJ29" s="291"/>
      <c r="EK29" s="291"/>
      <c r="EL29" s="291"/>
      <c r="EM29" s="291"/>
      <c r="EN29" s="291"/>
      <c r="EO29" s="291"/>
      <c r="EP29" s="291"/>
      <c r="EQ29" s="291"/>
      <c r="ER29" s="292"/>
      <c r="ES29" s="290"/>
      <c r="ET29" s="291"/>
      <c r="EU29" s="291"/>
      <c r="EV29" s="291"/>
      <c r="EW29" s="291"/>
      <c r="EX29" s="291"/>
      <c r="EY29" s="291"/>
      <c r="EZ29" s="291"/>
      <c r="FA29" s="291"/>
      <c r="FB29" s="291"/>
      <c r="FC29" s="291"/>
      <c r="FD29" s="291"/>
      <c r="FE29" s="293"/>
    </row>
    <row r="30" spans="1:161" ht="24.75" customHeight="1" x14ac:dyDescent="0.2">
      <c r="A30" s="220" t="s">
        <v>391</v>
      </c>
      <c r="B30" s="220"/>
      <c r="C30" s="220"/>
      <c r="D30" s="220"/>
      <c r="E30" s="220"/>
      <c r="F30" s="220"/>
      <c r="G30" s="220"/>
      <c r="H30" s="221"/>
      <c r="I30" s="222" t="s">
        <v>392</v>
      </c>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17"/>
      <c r="AX30" s="217"/>
      <c r="AY30" s="217"/>
      <c r="AZ30" s="217"/>
      <c r="BA30" s="217"/>
      <c r="BB30" s="217"/>
      <c r="BC30" s="217"/>
      <c r="BD30" s="217"/>
      <c r="BE30" s="217"/>
      <c r="BF30" s="217"/>
      <c r="BG30" s="217"/>
      <c r="BH30" s="217"/>
      <c r="BI30" s="217"/>
      <c r="BJ30" s="217"/>
      <c r="BK30" s="217"/>
      <c r="BL30" s="217"/>
      <c r="BM30" s="217"/>
      <c r="BN30" s="217"/>
      <c r="BO30" s="217"/>
      <c r="BP30" s="217"/>
      <c r="BQ30" s="217"/>
      <c r="BR30" s="217"/>
      <c r="BS30" s="217"/>
      <c r="BT30" s="217"/>
      <c r="BU30" s="217"/>
      <c r="BV30" s="217"/>
      <c r="BW30" s="217"/>
      <c r="BX30" s="217"/>
      <c r="BY30" s="217"/>
      <c r="BZ30" s="217"/>
      <c r="CA30" s="217"/>
      <c r="CB30" s="217"/>
      <c r="CC30" s="217"/>
      <c r="CD30" s="217"/>
      <c r="CE30" s="217"/>
      <c r="CF30" s="217"/>
      <c r="CG30" s="217"/>
      <c r="CH30" s="217"/>
      <c r="CI30" s="217"/>
      <c r="CJ30" s="217"/>
      <c r="CK30" s="217"/>
      <c r="CL30" s="217"/>
      <c r="CM30" s="217"/>
      <c r="CN30" s="230" t="s">
        <v>393</v>
      </c>
      <c r="CO30" s="220"/>
      <c r="CP30" s="220"/>
      <c r="CQ30" s="220"/>
      <c r="CR30" s="220"/>
      <c r="CS30" s="220"/>
      <c r="CT30" s="220"/>
      <c r="CU30" s="221"/>
      <c r="CV30" s="219" t="s">
        <v>14</v>
      </c>
      <c r="CW30" s="220"/>
      <c r="CX30" s="220"/>
      <c r="CY30" s="220"/>
      <c r="CZ30" s="220"/>
      <c r="DA30" s="220"/>
      <c r="DB30" s="220"/>
      <c r="DC30" s="220"/>
      <c r="DD30" s="220"/>
      <c r="DE30" s="221"/>
      <c r="DF30" s="290"/>
      <c r="DG30" s="291"/>
      <c r="DH30" s="291"/>
      <c r="DI30" s="291"/>
      <c r="DJ30" s="291"/>
      <c r="DK30" s="291"/>
      <c r="DL30" s="291"/>
      <c r="DM30" s="291"/>
      <c r="DN30" s="291"/>
      <c r="DO30" s="291"/>
      <c r="DP30" s="291"/>
      <c r="DQ30" s="291"/>
      <c r="DR30" s="292"/>
      <c r="DS30" s="290"/>
      <c r="DT30" s="291"/>
      <c r="DU30" s="291"/>
      <c r="DV30" s="291"/>
      <c r="DW30" s="291"/>
      <c r="DX30" s="291"/>
      <c r="DY30" s="291"/>
      <c r="DZ30" s="291"/>
      <c r="EA30" s="291"/>
      <c r="EB30" s="291"/>
      <c r="EC30" s="291"/>
      <c r="ED30" s="291"/>
      <c r="EE30" s="292"/>
      <c r="EF30" s="290"/>
      <c r="EG30" s="291"/>
      <c r="EH30" s="291"/>
      <c r="EI30" s="291"/>
      <c r="EJ30" s="291"/>
      <c r="EK30" s="291"/>
      <c r="EL30" s="291"/>
      <c r="EM30" s="291"/>
      <c r="EN30" s="291"/>
      <c r="EO30" s="291"/>
      <c r="EP30" s="291"/>
      <c r="EQ30" s="291"/>
      <c r="ER30" s="292"/>
      <c r="ES30" s="290"/>
      <c r="ET30" s="291"/>
      <c r="EU30" s="291"/>
      <c r="EV30" s="291"/>
      <c r="EW30" s="291"/>
      <c r="EX30" s="291"/>
      <c r="EY30" s="291"/>
      <c r="EZ30" s="291"/>
      <c r="FA30" s="291"/>
      <c r="FB30" s="291"/>
      <c r="FC30" s="291"/>
      <c r="FD30" s="291"/>
      <c r="FE30" s="293"/>
    </row>
    <row r="31" spans="1:161" ht="24" customHeight="1" x14ac:dyDescent="0.2">
      <c r="A31" s="220" t="s">
        <v>188</v>
      </c>
      <c r="B31" s="220"/>
      <c r="C31" s="220"/>
      <c r="D31" s="220"/>
      <c r="E31" s="220"/>
      <c r="F31" s="220"/>
      <c r="G31" s="220"/>
      <c r="H31" s="221"/>
      <c r="I31" s="276" t="s">
        <v>394</v>
      </c>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7"/>
      <c r="AN31" s="277"/>
      <c r="AO31" s="277"/>
      <c r="AP31" s="277"/>
      <c r="AQ31" s="277"/>
      <c r="AR31" s="277"/>
      <c r="AS31" s="277"/>
      <c r="AT31" s="277"/>
      <c r="AU31" s="277"/>
      <c r="AV31" s="277"/>
      <c r="AW31" s="277"/>
      <c r="AX31" s="277"/>
      <c r="AY31" s="277"/>
      <c r="AZ31" s="277"/>
      <c r="BA31" s="277"/>
      <c r="BB31" s="277"/>
      <c r="BC31" s="277"/>
      <c r="BD31" s="277"/>
      <c r="BE31" s="277"/>
      <c r="BF31" s="277"/>
      <c r="BG31" s="277"/>
      <c r="BH31" s="277"/>
      <c r="BI31" s="277"/>
      <c r="BJ31" s="277"/>
      <c r="BK31" s="277"/>
      <c r="BL31" s="277"/>
      <c r="BM31" s="277"/>
      <c r="BN31" s="277"/>
      <c r="BO31" s="277"/>
      <c r="BP31" s="277"/>
      <c r="BQ31" s="277"/>
      <c r="BR31" s="277"/>
      <c r="BS31" s="277"/>
      <c r="BT31" s="277"/>
      <c r="BU31" s="277"/>
      <c r="BV31" s="277"/>
      <c r="BW31" s="277"/>
      <c r="BX31" s="277"/>
      <c r="BY31" s="277"/>
      <c r="BZ31" s="277"/>
      <c r="CA31" s="277"/>
      <c r="CB31" s="277"/>
      <c r="CC31" s="277"/>
      <c r="CD31" s="277"/>
      <c r="CE31" s="277"/>
      <c r="CF31" s="277"/>
      <c r="CG31" s="277"/>
      <c r="CH31" s="277"/>
      <c r="CI31" s="277"/>
      <c r="CJ31" s="277"/>
      <c r="CK31" s="277"/>
      <c r="CL31" s="277"/>
      <c r="CM31" s="277"/>
      <c r="CN31" s="230" t="s">
        <v>395</v>
      </c>
      <c r="CO31" s="220"/>
      <c r="CP31" s="220"/>
      <c r="CQ31" s="220"/>
      <c r="CR31" s="220"/>
      <c r="CS31" s="220"/>
      <c r="CT31" s="220"/>
      <c r="CU31" s="221"/>
      <c r="CV31" s="219" t="s">
        <v>14</v>
      </c>
      <c r="CW31" s="220"/>
      <c r="CX31" s="220"/>
      <c r="CY31" s="220"/>
      <c r="CZ31" s="220"/>
      <c r="DA31" s="220"/>
      <c r="DB31" s="220"/>
      <c r="DC31" s="220"/>
      <c r="DD31" s="220"/>
      <c r="DE31" s="221"/>
      <c r="DF31" s="290"/>
      <c r="DG31" s="291"/>
      <c r="DH31" s="291"/>
      <c r="DI31" s="291"/>
      <c r="DJ31" s="291"/>
      <c r="DK31" s="291"/>
      <c r="DL31" s="291"/>
      <c r="DM31" s="291"/>
      <c r="DN31" s="291"/>
      <c r="DO31" s="291"/>
      <c r="DP31" s="291"/>
      <c r="DQ31" s="291"/>
      <c r="DR31" s="292"/>
      <c r="DS31" s="290"/>
      <c r="DT31" s="291"/>
      <c r="DU31" s="291"/>
      <c r="DV31" s="291"/>
      <c r="DW31" s="291"/>
      <c r="DX31" s="291"/>
      <c r="DY31" s="291"/>
      <c r="DZ31" s="291"/>
      <c r="EA31" s="291"/>
      <c r="EB31" s="291"/>
      <c r="EC31" s="291"/>
      <c r="ED31" s="291"/>
      <c r="EE31" s="292"/>
      <c r="EF31" s="290"/>
      <c r="EG31" s="291"/>
      <c r="EH31" s="291"/>
      <c r="EI31" s="291"/>
      <c r="EJ31" s="291"/>
      <c r="EK31" s="291"/>
      <c r="EL31" s="291"/>
      <c r="EM31" s="291"/>
      <c r="EN31" s="291"/>
      <c r="EO31" s="291"/>
      <c r="EP31" s="291"/>
      <c r="EQ31" s="291"/>
      <c r="ER31" s="292"/>
      <c r="ES31" s="290"/>
      <c r="ET31" s="291"/>
      <c r="EU31" s="291"/>
      <c r="EV31" s="291"/>
      <c r="EW31" s="291"/>
      <c r="EX31" s="291"/>
      <c r="EY31" s="291"/>
      <c r="EZ31" s="291"/>
      <c r="FA31" s="291"/>
      <c r="FB31" s="291"/>
      <c r="FC31" s="291"/>
      <c r="FD31" s="291"/>
      <c r="FE31" s="293"/>
    </row>
    <row r="32" spans="1:161" x14ac:dyDescent="0.2">
      <c r="A32" s="278"/>
      <c r="B32" s="278"/>
      <c r="C32" s="278"/>
      <c r="D32" s="278"/>
      <c r="E32" s="278"/>
      <c r="F32" s="278"/>
      <c r="G32" s="278"/>
      <c r="H32" s="279"/>
      <c r="I32" s="281" t="s">
        <v>396</v>
      </c>
      <c r="J32" s="282"/>
      <c r="K32" s="282"/>
      <c r="L32" s="282"/>
      <c r="M32" s="282"/>
      <c r="N32" s="282"/>
      <c r="O32" s="282"/>
      <c r="P32" s="282"/>
      <c r="Q32" s="282"/>
      <c r="R32" s="282"/>
      <c r="S32" s="282"/>
      <c r="T32" s="282"/>
      <c r="U32" s="282"/>
      <c r="V32" s="282"/>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c r="BV32" s="282"/>
      <c r="BW32" s="282"/>
      <c r="BX32" s="282"/>
      <c r="BY32" s="282"/>
      <c r="BZ32" s="282"/>
      <c r="CA32" s="282"/>
      <c r="CB32" s="282"/>
      <c r="CC32" s="282"/>
      <c r="CD32" s="282"/>
      <c r="CE32" s="282"/>
      <c r="CF32" s="282"/>
      <c r="CG32" s="282"/>
      <c r="CH32" s="282"/>
      <c r="CI32" s="282"/>
      <c r="CJ32" s="282"/>
      <c r="CK32" s="282"/>
      <c r="CL32" s="282"/>
      <c r="CM32" s="283"/>
      <c r="CN32" s="284" t="s">
        <v>397</v>
      </c>
      <c r="CO32" s="278"/>
      <c r="CP32" s="278"/>
      <c r="CQ32" s="278"/>
      <c r="CR32" s="278"/>
      <c r="CS32" s="278"/>
      <c r="CT32" s="278"/>
      <c r="CU32" s="279"/>
      <c r="CV32" s="195"/>
      <c r="CW32" s="195"/>
      <c r="CX32" s="195"/>
      <c r="CY32" s="195"/>
      <c r="CZ32" s="195"/>
      <c r="DA32" s="195"/>
      <c r="DB32" s="195"/>
      <c r="DC32" s="195"/>
      <c r="DD32" s="195"/>
      <c r="DE32" s="195"/>
      <c r="DF32" s="227"/>
      <c r="DG32" s="227"/>
      <c r="DH32" s="227"/>
      <c r="DI32" s="227"/>
      <c r="DJ32" s="227"/>
      <c r="DK32" s="227"/>
      <c r="DL32" s="227"/>
      <c r="DM32" s="227"/>
      <c r="DN32" s="227"/>
      <c r="DO32" s="227"/>
      <c r="DP32" s="227"/>
      <c r="DQ32" s="227"/>
      <c r="DR32" s="227"/>
      <c r="DS32" s="227"/>
      <c r="DT32" s="227"/>
      <c r="DU32" s="227"/>
      <c r="DV32" s="227"/>
      <c r="DW32" s="227"/>
      <c r="DX32" s="227"/>
      <c r="DY32" s="227"/>
      <c r="DZ32" s="227"/>
      <c r="EA32" s="227"/>
      <c r="EB32" s="227"/>
      <c r="EC32" s="227"/>
      <c r="ED32" s="227"/>
      <c r="EE32" s="227"/>
      <c r="EF32" s="227"/>
      <c r="EG32" s="227"/>
      <c r="EH32" s="227"/>
      <c r="EI32" s="227"/>
      <c r="EJ32" s="227"/>
      <c r="EK32" s="227"/>
      <c r="EL32" s="227"/>
      <c r="EM32" s="227"/>
      <c r="EN32" s="227"/>
      <c r="EO32" s="227"/>
      <c r="EP32" s="227"/>
      <c r="EQ32" s="227"/>
      <c r="ER32" s="227"/>
      <c r="ES32" s="227"/>
      <c r="ET32" s="227"/>
      <c r="EU32" s="227"/>
      <c r="EV32" s="227"/>
      <c r="EW32" s="227"/>
      <c r="EX32" s="227"/>
      <c r="EY32" s="227"/>
      <c r="EZ32" s="227"/>
      <c r="FA32" s="227"/>
      <c r="FB32" s="227"/>
      <c r="FC32" s="227"/>
      <c r="FD32" s="227"/>
      <c r="FE32" s="227"/>
    </row>
    <row r="33" spans="1:161" x14ac:dyDescent="0.2">
      <c r="A33" s="249"/>
      <c r="B33" s="249"/>
      <c r="C33" s="249"/>
      <c r="D33" s="249"/>
      <c r="E33" s="249"/>
      <c r="F33" s="249"/>
      <c r="G33" s="249"/>
      <c r="H33" s="280"/>
      <c r="I33" s="288"/>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289"/>
      <c r="AM33" s="289"/>
      <c r="AN33" s="289"/>
      <c r="AO33" s="289"/>
      <c r="AP33" s="289"/>
      <c r="AQ33" s="289"/>
      <c r="AR33" s="289"/>
      <c r="AS33" s="289"/>
      <c r="AT33" s="289"/>
      <c r="AU33" s="289"/>
      <c r="AV33" s="289"/>
      <c r="AW33" s="289"/>
      <c r="AX33" s="289"/>
      <c r="AY33" s="289"/>
      <c r="AZ33" s="289"/>
      <c r="BA33" s="289"/>
      <c r="BB33" s="289"/>
      <c r="BC33" s="289"/>
      <c r="BD33" s="289"/>
      <c r="BE33" s="289"/>
      <c r="BF33" s="289"/>
      <c r="BG33" s="289"/>
      <c r="BH33" s="289"/>
      <c r="BI33" s="289"/>
      <c r="BJ33" s="289"/>
      <c r="BK33" s="289"/>
      <c r="BL33" s="289"/>
      <c r="BM33" s="289"/>
      <c r="BN33" s="289"/>
      <c r="BO33" s="289"/>
      <c r="BP33" s="289"/>
      <c r="BQ33" s="289"/>
      <c r="BR33" s="289"/>
      <c r="BS33" s="289"/>
      <c r="BT33" s="289"/>
      <c r="BU33" s="289"/>
      <c r="BV33" s="289"/>
      <c r="BW33" s="289"/>
      <c r="BX33" s="289"/>
      <c r="BY33" s="289"/>
      <c r="BZ33" s="289"/>
      <c r="CA33" s="289"/>
      <c r="CB33" s="289"/>
      <c r="CC33" s="289"/>
      <c r="CD33" s="289"/>
      <c r="CE33" s="289"/>
      <c r="CF33" s="289"/>
      <c r="CG33" s="289"/>
      <c r="CH33" s="289"/>
      <c r="CI33" s="289"/>
      <c r="CJ33" s="289"/>
      <c r="CK33" s="289"/>
      <c r="CL33" s="289"/>
      <c r="CM33" s="289"/>
      <c r="CN33" s="294"/>
      <c r="CO33" s="249"/>
      <c r="CP33" s="249"/>
      <c r="CQ33" s="249"/>
      <c r="CR33" s="249"/>
      <c r="CS33" s="249"/>
      <c r="CT33" s="249"/>
      <c r="CU33" s="280"/>
      <c r="CV33" s="195"/>
      <c r="CW33" s="195"/>
      <c r="CX33" s="195"/>
      <c r="CY33" s="195"/>
      <c r="CZ33" s="195"/>
      <c r="DA33" s="195"/>
      <c r="DB33" s="195"/>
      <c r="DC33" s="195"/>
      <c r="DD33" s="195"/>
      <c r="DE33" s="195"/>
      <c r="DF33" s="227"/>
      <c r="DG33" s="227"/>
      <c r="DH33" s="227"/>
      <c r="DI33" s="227"/>
      <c r="DJ33" s="227"/>
      <c r="DK33" s="227"/>
      <c r="DL33" s="227"/>
      <c r="DM33" s="227"/>
      <c r="DN33" s="227"/>
      <c r="DO33" s="227"/>
      <c r="DP33" s="227"/>
      <c r="DQ33" s="227"/>
      <c r="DR33" s="227"/>
      <c r="DS33" s="227"/>
      <c r="DT33" s="227"/>
      <c r="DU33" s="227"/>
      <c r="DV33" s="227"/>
      <c r="DW33" s="227"/>
      <c r="DX33" s="227"/>
      <c r="DY33" s="227"/>
      <c r="DZ33" s="227"/>
      <c r="EA33" s="227"/>
      <c r="EB33" s="227"/>
      <c r="EC33" s="227"/>
      <c r="ED33" s="227"/>
      <c r="EE33" s="227"/>
      <c r="EF33" s="227"/>
      <c r="EG33" s="227"/>
      <c r="EH33" s="227"/>
      <c r="EI33" s="227"/>
      <c r="EJ33" s="227"/>
      <c r="EK33" s="227"/>
      <c r="EL33" s="227"/>
      <c r="EM33" s="227"/>
      <c r="EN33" s="227"/>
      <c r="EO33" s="227"/>
      <c r="EP33" s="227"/>
      <c r="EQ33" s="227"/>
      <c r="ER33" s="227"/>
      <c r="ES33" s="227"/>
      <c r="ET33" s="227"/>
      <c r="EU33" s="227"/>
      <c r="EV33" s="227"/>
      <c r="EW33" s="227"/>
      <c r="EX33" s="227"/>
      <c r="EY33" s="227"/>
      <c r="EZ33" s="227"/>
      <c r="FA33" s="227"/>
      <c r="FB33" s="227"/>
      <c r="FC33" s="227"/>
      <c r="FD33" s="227"/>
      <c r="FE33" s="227"/>
    </row>
    <row r="34" spans="1:161" ht="24" customHeight="1" x14ac:dyDescent="0.2">
      <c r="A34" s="220" t="s">
        <v>189</v>
      </c>
      <c r="B34" s="220"/>
      <c r="C34" s="220"/>
      <c r="D34" s="220"/>
      <c r="E34" s="220"/>
      <c r="F34" s="220"/>
      <c r="G34" s="220"/>
      <c r="H34" s="221"/>
      <c r="I34" s="276" t="s">
        <v>398</v>
      </c>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7"/>
      <c r="AW34" s="277"/>
      <c r="AX34" s="277"/>
      <c r="AY34" s="277"/>
      <c r="AZ34" s="277"/>
      <c r="BA34" s="277"/>
      <c r="BB34" s="277"/>
      <c r="BC34" s="277"/>
      <c r="BD34" s="277"/>
      <c r="BE34" s="277"/>
      <c r="BF34" s="277"/>
      <c r="BG34" s="277"/>
      <c r="BH34" s="277"/>
      <c r="BI34" s="277"/>
      <c r="BJ34" s="277"/>
      <c r="BK34" s="277"/>
      <c r="BL34" s="277"/>
      <c r="BM34" s="277"/>
      <c r="BN34" s="277"/>
      <c r="BO34" s="277"/>
      <c r="BP34" s="277"/>
      <c r="BQ34" s="277"/>
      <c r="BR34" s="277"/>
      <c r="BS34" s="277"/>
      <c r="BT34" s="277"/>
      <c r="BU34" s="277"/>
      <c r="BV34" s="277"/>
      <c r="BW34" s="277"/>
      <c r="BX34" s="277"/>
      <c r="BY34" s="277"/>
      <c r="BZ34" s="277"/>
      <c r="CA34" s="277"/>
      <c r="CB34" s="277"/>
      <c r="CC34" s="277"/>
      <c r="CD34" s="277"/>
      <c r="CE34" s="277"/>
      <c r="CF34" s="277"/>
      <c r="CG34" s="277"/>
      <c r="CH34" s="277"/>
      <c r="CI34" s="277"/>
      <c r="CJ34" s="277"/>
      <c r="CK34" s="277"/>
      <c r="CL34" s="277"/>
      <c r="CM34" s="277"/>
      <c r="CN34" s="230" t="s">
        <v>399</v>
      </c>
      <c r="CO34" s="220"/>
      <c r="CP34" s="220"/>
      <c r="CQ34" s="220"/>
      <c r="CR34" s="220"/>
      <c r="CS34" s="220"/>
      <c r="CT34" s="220"/>
      <c r="CU34" s="221"/>
      <c r="CV34" s="195" t="s">
        <v>14</v>
      </c>
      <c r="CW34" s="195"/>
      <c r="CX34" s="195"/>
      <c r="CY34" s="195"/>
      <c r="CZ34" s="195"/>
      <c r="DA34" s="195"/>
      <c r="DB34" s="195"/>
      <c r="DC34" s="195"/>
      <c r="DD34" s="195"/>
      <c r="DE34" s="195"/>
      <c r="DF34" s="227">
        <v>992000</v>
      </c>
      <c r="DG34" s="227"/>
      <c r="DH34" s="227"/>
      <c r="DI34" s="227"/>
      <c r="DJ34" s="227"/>
      <c r="DK34" s="227"/>
      <c r="DL34" s="227"/>
      <c r="DM34" s="227"/>
      <c r="DN34" s="227"/>
      <c r="DO34" s="227"/>
      <c r="DP34" s="227"/>
      <c r="DQ34" s="227"/>
      <c r="DR34" s="227"/>
      <c r="DS34" s="227">
        <v>992000</v>
      </c>
      <c r="DT34" s="227"/>
      <c r="DU34" s="227"/>
      <c r="DV34" s="227"/>
      <c r="DW34" s="227"/>
      <c r="DX34" s="227"/>
      <c r="DY34" s="227"/>
      <c r="DZ34" s="227"/>
      <c r="EA34" s="227"/>
      <c r="EB34" s="227"/>
      <c r="EC34" s="227"/>
      <c r="ED34" s="227"/>
      <c r="EE34" s="227"/>
      <c r="EF34" s="227">
        <v>992000</v>
      </c>
      <c r="EG34" s="227"/>
      <c r="EH34" s="227"/>
      <c r="EI34" s="227"/>
      <c r="EJ34" s="227"/>
      <c r="EK34" s="227"/>
      <c r="EL34" s="227"/>
      <c r="EM34" s="227"/>
      <c r="EN34" s="227"/>
      <c r="EO34" s="227"/>
      <c r="EP34" s="227"/>
      <c r="EQ34" s="227"/>
      <c r="ER34" s="227"/>
      <c r="ES34" s="227"/>
      <c r="ET34" s="227"/>
      <c r="EU34" s="227"/>
      <c r="EV34" s="227"/>
      <c r="EW34" s="227"/>
      <c r="EX34" s="227"/>
      <c r="EY34" s="227"/>
      <c r="EZ34" s="227"/>
      <c r="FA34" s="227"/>
      <c r="FB34" s="227"/>
      <c r="FC34" s="227"/>
      <c r="FD34" s="227"/>
      <c r="FE34" s="227"/>
    </row>
    <row r="35" spans="1:161" x14ac:dyDescent="0.2">
      <c r="A35" s="278"/>
      <c r="B35" s="278"/>
      <c r="C35" s="278"/>
      <c r="D35" s="278"/>
      <c r="E35" s="278"/>
      <c r="F35" s="278"/>
      <c r="G35" s="278"/>
      <c r="H35" s="279"/>
      <c r="I35" s="281" t="s">
        <v>396</v>
      </c>
      <c r="J35" s="282"/>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82"/>
      <c r="BD35" s="282"/>
      <c r="BE35" s="282"/>
      <c r="BF35" s="282"/>
      <c r="BG35" s="282"/>
      <c r="BH35" s="282"/>
      <c r="BI35" s="282"/>
      <c r="BJ35" s="282"/>
      <c r="BK35" s="282"/>
      <c r="BL35" s="282"/>
      <c r="BM35" s="282"/>
      <c r="BN35" s="282"/>
      <c r="BO35" s="282"/>
      <c r="BP35" s="282"/>
      <c r="BQ35" s="282"/>
      <c r="BR35" s="282"/>
      <c r="BS35" s="282"/>
      <c r="BT35" s="282"/>
      <c r="BU35" s="282"/>
      <c r="BV35" s="282"/>
      <c r="BW35" s="282"/>
      <c r="BX35" s="282"/>
      <c r="BY35" s="282"/>
      <c r="BZ35" s="282"/>
      <c r="CA35" s="282"/>
      <c r="CB35" s="282"/>
      <c r="CC35" s="282"/>
      <c r="CD35" s="282"/>
      <c r="CE35" s="282"/>
      <c r="CF35" s="282"/>
      <c r="CG35" s="282"/>
      <c r="CH35" s="282"/>
      <c r="CI35" s="282"/>
      <c r="CJ35" s="282"/>
      <c r="CK35" s="282"/>
      <c r="CL35" s="282"/>
      <c r="CM35" s="283"/>
      <c r="CN35" s="284" t="s">
        <v>400</v>
      </c>
      <c r="CO35" s="278"/>
      <c r="CP35" s="278"/>
      <c r="CQ35" s="278"/>
      <c r="CR35" s="278"/>
      <c r="CS35" s="278"/>
      <c r="CT35" s="278"/>
      <c r="CU35" s="279"/>
      <c r="CV35" s="195"/>
      <c r="CW35" s="195"/>
      <c r="CX35" s="195"/>
      <c r="CY35" s="195"/>
      <c r="CZ35" s="195"/>
      <c r="DA35" s="195"/>
      <c r="DB35" s="195"/>
      <c r="DC35" s="195"/>
      <c r="DD35" s="195"/>
      <c r="DE35" s="195"/>
      <c r="DF35" s="227">
        <f>DF34+DF8</f>
        <v>992000</v>
      </c>
      <c r="DG35" s="227"/>
      <c r="DH35" s="227"/>
      <c r="DI35" s="227"/>
      <c r="DJ35" s="227"/>
      <c r="DK35" s="227"/>
      <c r="DL35" s="227"/>
      <c r="DM35" s="227"/>
      <c r="DN35" s="227"/>
      <c r="DO35" s="227"/>
      <c r="DP35" s="227"/>
      <c r="DQ35" s="227"/>
      <c r="DR35" s="227"/>
      <c r="DS35" s="227">
        <v>992000</v>
      </c>
      <c r="DT35" s="227"/>
      <c r="DU35" s="227"/>
      <c r="DV35" s="227"/>
      <c r="DW35" s="227"/>
      <c r="DX35" s="227"/>
      <c r="DY35" s="227"/>
      <c r="DZ35" s="227"/>
      <c r="EA35" s="227"/>
      <c r="EB35" s="227"/>
      <c r="EC35" s="227"/>
      <c r="ED35" s="227"/>
      <c r="EE35" s="227"/>
      <c r="EF35" s="227">
        <v>992000</v>
      </c>
      <c r="EG35" s="227"/>
      <c r="EH35" s="227"/>
      <c r="EI35" s="227"/>
      <c r="EJ35" s="227"/>
      <c r="EK35" s="227"/>
      <c r="EL35" s="227"/>
      <c r="EM35" s="227"/>
      <c r="EN35" s="227"/>
      <c r="EO35" s="227"/>
      <c r="EP35" s="227"/>
      <c r="EQ35" s="227"/>
      <c r="ER35" s="227"/>
      <c r="ES35" s="227"/>
      <c r="ET35" s="227"/>
      <c r="EU35" s="227"/>
      <c r="EV35" s="227"/>
      <c r="EW35" s="227"/>
      <c r="EX35" s="227"/>
      <c r="EY35" s="227"/>
      <c r="EZ35" s="227"/>
      <c r="FA35" s="227"/>
      <c r="FB35" s="227"/>
      <c r="FC35" s="227"/>
      <c r="FD35" s="227"/>
      <c r="FE35" s="227"/>
    </row>
    <row r="36" spans="1:161" ht="12" thickBot="1" x14ac:dyDescent="0.25">
      <c r="A36" s="249"/>
      <c r="B36" s="249"/>
      <c r="C36" s="249"/>
      <c r="D36" s="249"/>
      <c r="E36" s="249"/>
      <c r="F36" s="249"/>
      <c r="G36" s="249"/>
      <c r="H36" s="280"/>
      <c r="I36" s="288"/>
      <c r="J36" s="289"/>
      <c r="K36" s="289"/>
      <c r="L36" s="289"/>
      <c r="M36" s="289"/>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289"/>
      <c r="AK36" s="289"/>
      <c r="AL36" s="289"/>
      <c r="AM36" s="289"/>
      <c r="AN36" s="289"/>
      <c r="AO36" s="289"/>
      <c r="AP36" s="289"/>
      <c r="AQ36" s="289"/>
      <c r="AR36" s="289"/>
      <c r="AS36" s="289"/>
      <c r="AT36" s="289"/>
      <c r="AU36" s="289"/>
      <c r="AV36" s="289"/>
      <c r="AW36" s="289"/>
      <c r="AX36" s="289"/>
      <c r="AY36" s="289"/>
      <c r="AZ36" s="289"/>
      <c r="BA36" s="289"/>
      <c r="BB36" s="289"/>
      <c r="BC36" s="289"/>
      <c r="BD36" s="289"/>
      <c r="BE36" s="289"/>
      <c r="BF36" s="289"/>
      <c r="BG36" s="289"/>
      <c r="BH36" s="289"/>
      <c r="BI36" s="289"/>
      <c r="BJ36" s="289"/>
      <c r="BK36" s="289"/>
      <c r="BL36" s="289"/>
      <c r="BM36" s="289"/>
      <c r="BN36" s="289"/>
      <c r="BO36" s="289"/>
      <c r="BP36" s="289"/>
      <c r="BQ36" s="289"/>
      <c r="BR36" s="289"/>
      <c r="BS36" s="289"/>
      <c r="BT36" s="289"/>
      <c r="BU36" s="289"/>
      <c r="BV36" s="289"/>
      <c r="BW36" s="289"/>
      <c r="BX36" s="289"/>
      <c r="BY36" s="289"/>
      <c r="BZ36" s="289"/>
      <c r="CA36" s="289"/>
      <c r="CB36" s="289"/>
      <c r="CC36" s="289"/>
      <c r="CD36" s="289"/>
      <c r="CE36" s="289"/>
      <c r="CF36" s="289"/>
      <c r="CG36" s="289"/>
      <c r="CH36" s="289"/>
      <c r="CI36" s="289"/>
      <c r="CJ36" s="289"/>
      <c r="CK36" s="289"/>
      <c r="CL36" s="289"/>
      <c r="CM36" s="289"/>
      <c r="CN36" s="285"/>
      <c r="CO36" s="286"/>
      <c r="CP36" s="286"/>
      <c r="CQ36" s="286"/>
      <c r="CR36" s="286"/>
      <c r="CS36" s="286"/>
      <c r="CT36" s="286"/>
      <c r="CU36" s="287"/>
      <c r="CV36" s="195"/>
      <c r="CW36" s="195"/>
      <c r="CX36" s="195"/>
      <c r="CY36" s="195"/>
      <c r="CZ36" s="195"/>
      <c r="DA36" s="195"/>
      <c r="DB36" s="195"/>
      <c r="DC36" s="195"/>
      <c r="DD36" s="195"/>
      <c r="DE36" s="195"/>
      <c r="DF36" s="227"/>
      <c r="DG36" s="227"/>
      <c r="DH36" s="227"/>
      <c r="DI36" s="227"/>
      <c r="DJ36" s="227"/>
      <c r="DK36" s="227"/>
      <c r="DL36" s="227"/>
      <c r="DM36" s="227"/>
      <c r="DN36" s="227"/>
      <c r="DO36" s="227"/>
      <c r="DP36" s="227"/>
      <c r="DQ36" s="227"/>
      <c r="DR36" s="227"/>
      <c r="DS36" s="227"/>
      <c r="DT36" s="227"/>
      <c r="DU36" s="227"/>
      <c r="DV36" s="227"/>
      <c r="DW36" s="227"/>
      <c r="DX36" s="227"/>
      <c r="DY36" s="227"/>
      <c r="DZ36" s="227"/>
      <c r="EA36" s="227"/>
      <c r="EB36" s="227"/>
      <c r="EC36" s="227"/>
      <c r="ED36" s="227"/>
      <c r="EE36" s="227"/>
      <c r="EF36" s="227"/>
      <c r="EG36" s="227"/>
      <c r="EH36" s="227"/>
      <c r="EI36" s="227"/>
      <c r="EJ36" s="227"/>
      <c r="EK36" s="227"/>
      <c r="EL36" s="227"/>
      <c r="EM36" s="227"/>
      <c r="EN36" s="227"/>
      <c r="EO36" s="227"/>
      <c r="EP36" s="227"/>
      <c r="EQ36" s="227"/>
      <c r="ER36" s="227"/>
      <c r="ES36" s="227"/>
      <c r="ET36" s="227"/>
      <c r="EU36" s="227"/>
      <c r="EV36" s="227"/>
      <c r="EW36" s="227"/>
      <c r="EX36" s="227"/>
      <c r="EY36" s="227"/>
      <c r="EZ36" s="227"/>
      <c r="FA36" s="227"/>
      <c r="FB36" s="227"/>
      <c r="FC36" s="227"/>
      <c r="FD36" s="227"/>
      <c r="FE36" s="227"/>
    </row>
    <row r="38" spans="1:161" x14ac:dyDescent="0.2">
      <c r="I38" s="73" t="s">
        <v>401</v>
      </c>
    </row>
    <row r="39" spans="1:161" x14ac:dyDescent="0.2">
      <c r="I39" s="73" t="s">
        <v>402</v>
      </c>
      <c r="AQ39" s="264" t="s">
        <v>157</v>
      </c>
      <c r="AR39" s="264"/>
      <c r="AS39" s="264"/>
      <c r="AT39" s="264"/>
      <c r="AU39" s="264"/>
      <c r="AV39" s="264"/>
      <c r="AW39" s="264"/>
      <c r="AX39" s="264"/>
      <c r="AY39" s="264"/>
      <c r="AZ39" s="264"/>
      <c r="BA39" s="264"/>
      <c r="BB39" s="264"/>
      <c r="BC39" s="264"/>
      <c r="BD39" s="264"/>
      <c r="BE39" s="264"/>
      <c r="BF39" s="264"/>
      <c r="BG39" s="264"/>
      <c r="BH39" s="264"/>
      <c r="BK39" s="264"/>
      <c r="BL39" s="264"/>
      <c r="BM39" s="264"/>
      <c r="BN39" s="264"/>
      <c r="BO39" s="264"/>
      <c r="BP39" s="264"/>
      <c r="BQ39" s="264"/>
      <c r="BR39" s="264"/>
      <c r="BS39" s="264"/>
      <c r="BT39" s="264"/>
      <c r="BU39" s="264"/>
      <c r="BV39" s="264"/>
      <c r="BY39" s="264" t="s">
        <v>505</v>
      </c>
      <c r="BZ39" s="264"/>
      <c r="CA39" s="264"/>
      <c r="CB39" s="264"/>
      <c r="CC39" s="264"/>
      <c r="CD39" s="264"/>
      <c r="CE39" s="264"/>
      <c r="CF39" s="264"/>
      <c r="CG39" s="264"/>
      <c r="CH39" s="264"/>
      <c r="CI39" s="264"/>
      <c r="CJ39" s="264"/>
      <c r="CK39" s="264"/>
      <c r="CL39" s="264"/>
      <c r="CM39" s="264"/>
      <c r="CN39" s="264"/>
      <c r="CO39" s="264"/>
      <c r="CP39" s="264"/>
      <c r="CQ39" s="264"/>
      <c r="CR39" s="264"/>
    </row>
    <row r="40" spans="1:161" s="81" customFormat="1" ht="8.25" x14ac:dyDescent="0.15">
      <c r="AQ40" s="257" t="s">
        <v>150</v>
      </c>
      <c r="AR40" s="257"/>
      <c r="AS40" s="257"/>
      <c r="AT40" s="257"/>
      <c r="AU40" s="257"/>
      <c r="AV40" s="257"/>
      <c r="AW40" s="257"/>
      <c r="AX40" s="257"/>
      <c r="AY40" s="257"/>
      <c r="AZ40" s="257"/>
      <c r="BA40" s="257"/>
      <c r="BB40" s="257"/>
      <c r="BC40" s="257"/>
      <c r="BD40" s="257"/>
      <c r="BE40" s="257"/>
      <c r="BF40" s="257"/>
      <c r="BG40" s="257"/>
      <c r="BH40" s="257"/>
      <c r="BK40" s="257" t="s">
        <v>92</v>
      </c>
      <c r="BL40" s="257"/>
      <c r="BM40" s="257"/>
      <c r="BN40" s="257"/>
      <c r="BO40" s="257"/>
      <c r="BP40" s="257"/>
      <c r="BQ40" s="257"/>
      <c r="BR40" s="257"/>
      <c r="BS40" s="257"/>
      <c r="BT40" s="257"/>
      <c r="BU40" s="257"/>
      <c r="BV40" s="257"/>
      <c r="BY40" s="257" t="s">
        <v>93</v>
      </c>
      <c r="BZ40" s="257"/>
      <c r="CA40" s="257"/>
      <c r="CB40" s="257"/>
      <c r="CC40" s="257"/>
      <c r="CD40" s="257"/>
      <c r="CE40" s="257"/>
      <c r="CF40" s="257"/>
      <c r="CG40" s="257"/>
      <c r="CH40" s="257"/>
      <c r="CI40" s="257"/>
      <c r="CJ40" s="257"/>
      <c r="CK40" s="257"/>
      <c r="CL40" s="257"/>
      <c r="CM40" s="257"/>
      <c r="CN40" s="257"/>
      <c r="CO40" s="257"/>
      <c r="CP40" s="257"/>
      <c r="CQ40" s="257"/>
      <c r="CR40" s="257"/>
    </row>
    <row r="41" spans="1:161" s="81" customFormat="1" ht="3" customHeight="1" x14ac:dyDescent="0.15">
      <c r="AQ41" s="82"/>
      <c r="AR41" s="82"/>
      <c r="AS41" s="82"/>
      <c r="AT41" s="82"/>
      <c r="AU41" s="82"/>
      <c r="AV41" s="82"/>
      <c r="AW41" s="82"/>
      <c r="AX41" s="82"/>
      <c r="AY41" s="82"/>
      <c r="AZ41" s="82"/>
      <c r="BA41" s="82"/>
      <c r="BB41" s="82"/>
      <c r="BC41" s="82"/>
      <c r="BD41" s="82"/>
      <c r="BE41" s="82"/>
      <c r="BF41" s="82"/>
      <c r="BG41" s="82"/>
      <c r="BH41" s="82"/>
      <c r="BK41" s="82"/>
      <c r="BL41" s="82"/>
      <c r="BM41" s="82"/>
      <c r="BN41" s="82"/>
      <c r="BO41" s="82"/>
      <c r="BP41" s="82"/>
      <c r="BQ41" s="82"/>
      <c r="BR41" s="82"/>
      <c r="BS41" s="82"/>
      <c r="BT41" s="82"/>
      <c r="BU41" s="82"/>
      <c r="BV41" s="82"/>
      <c r="BY41" s="82"/>
      <c r="BZ41" s="82"/>
      <c r="CA41" s="82"/>
      <c r="CB41" s="82"/>
      <c r="CC41" s="82"/>
      <c r="CD41" s="82"/>
      <c r="CE41" s="82"/>
      <c r="CF41" s="82"/>
      <c r="CG41" s="82"/>
      <c r="CH41" s="82"/>
      <c r="CI41" s="82"/>
      <c r="CJ41" s="82"/>
      <c r="CK41" s="82"/>
      <c r="CL41" s="82"/>
      <c r="CM41" s="82"/>
      <c r="CN41" s="82"/>
      <c r="CO41" s="82"/>
      <c r="CP41" s="82"/>
      <c r="CQ41" s="82"/>
      <c r="CR41" s="82"/>
    </row>
    <row r="42" spans="1:161" ht="23.25" customHeight="1" x14ac:dyDescent="0.2">
      <c r="I42" s="73" t="s">
        <v>339</v>
      </c>
      <c r="AM42" s="295" t="s">
        <v>538</v>
      </c>
      <c r="AN42" s="295"/>
      <c r="AO42" s="295"/>
      <c r="AP42" s="295"/>
      <c r="AQ42" s="295"/>
      <c r="AR42" s="295"/>
      <c r="AS42" s="295"/>
      <c r="AT42" s="295"/>
      <c r="AU42" s="295"/>
      <c r="AV42" s="295"/>
      <c r="AW42" s="295"/>
      <c r="AX42" s="295"/>
      <c r="AY42" s="295"/>
      <c r="AZ42" s="295"/>
      <c r="BA42" s="295"/>
      <c r="BB42" s="295"/>
      <c r="BC42" s="295"/>
      <c r="BD42" s="295"/>
      <c r="BG42" s="264" t="s">
        <v>539</v>
      </c>
      <c r="BH42" s="264"/>
      <c r="BI42" s="264"/>
      <c r="BJ42" s="264"/>
      <c r="BK42" s="264"/>
      <c r="BL42" s="264"/>
      <c r="BM42" s="264"/>
      <c r="BN42" s="264"/>
      <c r="BO42" s="264"/>
      <c r="BP42" s="264"/>
      <c r="BQ42" s="264"/>
      <c r="BR42" s="264"/>
      <c r="BS42" s="264"/>
      <c r="BT42" s="264"/>
      <c r="BU42" s="264"/>
      <c r="BV42" s="264"/>
      <c r="BW42" s="264"/>
      <c r="BX42" s="264"/>
      <c r="CA42" s="249" t="s">
        <v>540</v>
      </c>
      <c r="CB42" s="249"/>
      <c r="CC42" s="249"/>
      <c r="CD42" s="249"/>
      <c r="CE42" s="249"/>
      <c r="CF42" s="249"/>
      <c r="CG42" s="249"/>
      <c r="CH42" s="249"/>
      <c r="CI42" s="249"/>
      <c r="CJ42" s="249"/>
      <c r="CK42" s="249"/>
      <c r="CL42" s="249"/>
      <c r="CM42" s="249"/>
      <c r="CN42" s="249"/>
      <c r="CO42" s="249"/>
      <c r="CP42" s="249"/>
      <c r="CQ42" s="249"/>
      <c r="CR42" s="249"/>
    </row>
    <row r="43" spans="1:161" s="81" customFormat="1" ht="8.25" x14ac:dyDescent="0.15">
      <c r="AM43" s="257" t="s">
        <v>150</v>
      </c>
      <c r="AN43" s="257"/>
      <c r="AO43" s="257"/>
      <c r="AP43" s="257"/>
      <c r="AQ43" s="257"/>
      <c r="AR43" s="257"/>
      <c r="AS43" s="257"/>
      <c r="AT43" s="257"/>
      <c r="AU43" s="257"/>
      <c r="AV43" s="257"/>
      <c r="AW43" s="257"/>
      <c r="AX43" s="257"/>
      <c r="AY43" s="257"/>
      <c r="AZ43" s="257"/>
      <c r="BA43" s="257"/>
      <c r="BB43" s="257"/>
      <c r="BC43" s="257"/>
      <c r="BD43" s="257"/>
      <c r="BG43" s="257" t="s">
        <v>340</v>
      </c>
      <c r="BH43" s="257"/>
      <c r="BI43" s="257"/>
      <c r="BJ43" s="257"/>
      <c r="BK43" s="257"/>
      <c r="BL43" s="257"/>
      <c r="BM43" s="257"/>
      <c r="BN43" s="257"/>
      <c r="BO43" s="257"/>
      <c r="BP43" s="257"/>
      <c r="BQ43" s="257"/>
      <c r="BR43" s="257"/>
      <c r="BS43" s="257"/>
      <c r="BT43" s="257"/>
      <c r="BU43" s="257"/>
      <c r="BV43" s="257"/>
      <c r="BW43" s="257"/>
      <c r="BX43" s="257"/>
      <c r="CA43" s="257" t="s">
        <v>151</v>
      </c>
      <c r="CB43" s="257"/>
      <c r="CC43" s="257"/>
      <c r="CD43" s="257"/>
      <c r="CE43" s="257"/>
      <c r="CF43" s="257"/>
      <c r="CG43" s="257"/>
      <c r="CH43" s="257"/>
      <c r="CI43" s="257"/>
      <c r="CJ43" s="257"/>
      <c r="CK43" s="257"/>
      <c r="CL43" s="257"/>
      <c r="CM43" s="257"/>
      <c r="CN43" s="257"/>
      <c r="CO43" s="257"/>
      <c r="CP43" s="257"/>
      <c r="CQ43" s="257"/>
      <c r="CR43" s="257"/>
    </row>
    <row r="44" spans="1:161" s="81" customFormat="1" ht="3" customHeight="1" x14ac:dyDescent="0.15">
      <c r="AM44" s="82"/>
      <c r="AN44" s="82"/>
      <c r="AO44" s="82"/>
      <c r="AP44" s="82"/>
      <c r="AQ44" s="82"/>
      <c r="AR44" s="82"/>
      <c r="AS44" s="82"/>
      <c r="AT44" s="82"/>
      <c r="AU44" s="82"/>
      <c r="AV44" s="82"/>
      <c r="AW44" s="82"/>
      <c r="AX44" s="82"/>
      <c r="AY44" s="82"/>
      <c r="AZ44" s="82"/>
      <c r="BA44" s="82"/>
      <c r="BB44" s="82"/>
      <c r="BC44" s="82"/>
      <c r="BD44" s="82"/>
      <c r="BG44" s="82"/>
      <c r="BH44" s="82"/>
      <c r="BI44" s="82"/>
      <c r="BJ44" s="82"/>
      <c r="BK44" s="82"/>
      <c r="BL44" s="82"/>
      <c r="BM44" s="82"/>
      <c r="BN44" s="82"/>
      <c r="BO44" s="82"/>
      <c r="BP44" s="82"/>
      <c r="BQ44" s="82"/>
      <c r="BR44" s="82"/>
      <c r="BS44" s="82"/>
      <c r="BT44" s="82"/>
      <c r="BU44" s="82"/>
      <c r="BV44" s="82"/>
      <c r="BW44" s="82"/>
      <c r="BX44" s="82"/>
      <c r="CA44" s="82"/>
      <c r="CB44" s="82"/>
      <c r="CC44" s="82"/>
      <c r="CD44" s="82"/>
      <c r="CE44" s="82"/>
      <c r="CF44" s="82"/>
      <c r="CG44" s="82"/>
      <c r="CH44" s="82"/>
      <c r="CI44" s="82"/>
      <c r="CJ44" s="82"/>
      <c r="CK44" s="82"/>
      <c r="CL44" s="82"/>
      <c r="CM44" s="82"/>
      <c r="CN44" s="82"/>
      <c r="CO44" s="82"/>
      <c r="CP44" s="82"/>
      <c r="CQ44" s="82"/>
      <c r="CR44" s="82"/>
    </row>
    <row r="45" spans="1:161" x14ac:dyDescent="0.2">
      <c r="I45" s="248" t="s">
        <v>140</v>
      </c>
      <c r="J45" s="248"/>
      <c r="K45" s="249" t="s">
        <v>543</v>
      </c>
      <c r="L45" s="249"/>
      <c r="M45" s="249"/>
      <c r="N45" s="241" t="s">
        <v>140</v>
      </c>
      <c r="O45" s="241"/>
      <c r="Q45" s="249" t="s">
        <v>532</v>
      </c>
      <c r="R45" s="249"/>
      <c r="S45" s="249"/>
      <c r="T45" s="249"/>
      <c r="U45" s="249"/>
      <c r="V45" s="249"/>
      <c r="W45" s="249"/>
      <c r="X45" s="249"/>
      <c r="Y45" s="249"/>
      <c r="Z45" s="249"/>
      <c r="AA45" s="249"/>
      <c r="AB45" s="249"/>
      <c r="AC45" s="249"/>
      <c r="AD45" s="249"/>
      <c r="AE45" s="249"/>
      <c r="AF45" s="248">
        <v>20</v>
      </c>
      <c r="AG45" s="248"/>
      <c r="AH45" s="248"/>
      <c r="AI45" s="250" t="s">
        <v>162</v>
      </c>
      <c r="AJ45" s="250"/>
      <c r="AK45" s="250"/>
      <c r="AL45" s="73" t="s">
        <v>141</v>
      </c>
    </row>
    <row r="46" spans="1:161" ht="12" thickBot="1" x14ac:dyDescent="0.25"/>
    <row r="47" spans="1:161" ht="3" customHeight="1" x14ac:dyDescent="0.2">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c r="CC47" s="83"/>
      <c r="CD47" s="83"/>
      <c r="CE47" s="83"/>
      <c r="CF47" s="83"/>
      <c r="CG47" s="83"/>
      <c r="CH47" s="83"/>
      <c r="CI47" s="83"/>
      <c r="CJ47" s="83"/>
      <c r="CK47" s="83"/>
      <c r="CL47" s="83"/>
      <c r="CM47" s="84"/>
    </row>
    <row r="48" spans="1:161" x14ac:dyDescent="0.2">
      <c r="A48" s="85" t="s">
        <v>91</v>
      </c>
      <c r="CM48" s="86"/>
    </row>
    <row r="49" spans="1:161" x14ac:dyDescent="0.2">
      <c r="A49" s="273" t="s">
        <v>544</v>
      </c>
      <c r="B49" s="264"/>
      <c r="C49" s="264"/>
      <c r="D49" s="264"/>
      <c r="E49" s="264"/>
      <c r="F49" s="264"/>
      <c r="G49" s="264"/>
      <c r="H49" s="264"/>
      <c r="I49" s="264"/>
      <c r="J49" s="264"/>
      <c r="K49" s="264"/>
      <c r="L49" s="264"/>
      <c r="M49" s="264"/>
      <c r="N49" s="264"/>
      <c r="O49" s="264"/>
      <c r="P49" s="264"/>
      <c r="Q49" s="264"/>
      <c r="R49" s="264"/>
      <c r="S49" s="264"/>
      <c r="T49" s="264"/>
      <c r="U49" s="264"/>
      <c r="V49" s="264"/>
      <c r="W49" s="264"/>
      <c r="X49" s="264"/>
      <c r="Y49" s="264"/>
      <c r="Z49" s="264"/>
      <c r="AA49" s="264"/>
      <c r="AB49" s="264"/>
      <c r="AC49" s="264"/>
      <c r="AD49" s="264"/>
      <c r="AE49" s="264"/>
      <c r="AF49" s="264"/>
      <c r="AG49" s="264"/>
      <c r="AH49" s="264"/>
      <c r="AI49" s="264"/>
      <c r="AJ49" s="264"/>
      <c r="AK49" s="264"/>
      <c r="AL49" s="264"/>
      <c r="AM49" s="264"/>
      <c r="AN49" s="264"/>
      <c r="AO49" s="264"/>
      <c r="AP49" s="264"/>
      <c r="AQ49" s="264"/>
      <c r="AR49" s="264"/>
      <c r="AS49" s="264"/>
      <c r="AT49" s="264"/>
      <c r="AU49" s="264"/>
      <c r="AV49" s="264"/>
      <c r="AW49" s="264"/>
      <c r="AX49" s="264"/>
      <c r="AY49" s="264"/>
      <c r="AZ49" s="264"/>
      <c r="BA49" s="264"/>
      <c r="BB49" s="264"/>
      <c r="BC49" s="264"/>
      <c r="BD49" s="264"/>
      <c r="BE49" s="264"/>
      <c r="BF49" s="264"/>
      <c r="BG49" s="264"/>
      <c r="BH49" s="264"/>
      <c r="BI49" s="264"/>
      <c r="BJ49" s="264"/>
      <c r="BK49" s="264"/>
      <c r="BL49" s="264"/>
      <c r="BM49" s="264"/>
      <c r="BN49" s="264"/>
      <c r="BO49" s="264"/>
      <c r="BP49" s="264"/>
      <c r="BQ49" s="264"/>
      <c r="BR49" s="264"/>
      <c r="BS49" s="264"/>
      <c r="BT49" s="264"/>
      <c r="BU49" s="264"/>
      <c r="BV49" s="264"/>
      <c r="BW49" s="264"/>
      <c r="BX49" s="264"/>
      <c r="BY49" s="264"/>
      <c r="BZ49" s="264"/>
      <c r="CA49" s="264"/>
      <c r="CB49" s="264"/>
      <c r="CC49" s="264"/>
      <c r="CD49" s="264"/>
      <c r="CE49" s="264"/>
      <c r="CF49" s="264"/>
      <c r="CG49" s="264"/>
      <c r="CH49" s="264"/>
      <c r="CI49" s="264"/>
      <c r="CJ49" s="264"/>
      <c r="CK49" s="264"/>
      <c r="CL49" s="264"/>
      <c r="CM49" s="274"/>
    </row>
    <row r="50" spans="1:161" s="81" customFormat="1" ht="8.25" x14ac:dyDescent="0.15">
      <c r="A50" s="271" t="s">
        <v>403</v>
      </c>
      <c r="B50" s="257"/>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72"/>
    </row>
    <row r="51" spans="1:161" s="81" customFormat="1" ht="6" customHeight="1" x14ac:dyDescent="0.15">
      <c r="A51" s="87"/>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2"/>
      <c r="CK51" s="82"/>
      <c r="CL51" s="82"/>
      <c r="CM51" s="88"/>
    </row>
    <row r="52" spans="1:161" x14ac:dyDescent="0.2">
      <c r="A52" s="273"/>
      <c r="B52" s="264"/>
      <c r="C52" s="264"/>
      <c r="D52" s="264"/>
      <c r="E52" s="264"/>
      <c r="F52" s="264"/>
      <c r="G52" s="264"/>
      <c r="H52" s="264"/>
      <c r="I52" s="264"/>
      <c r="J52" s="264"/>
      <c r="K52" s="264"/>
      <c r="L52" s="264"/>
      <c r="M52" s="264"/>
      <c r="N52" s="264"/>
      <c r="O52" s="264"/>
      <c r="P52" s="264"/>
      <c r="Q52" s="264"/>
      <c r="R52" s="264"/>
      <c r="S52" s="264"/>
      <c r="T52" s="264"/>
      <c r="U52" s="264"/>
      <c r="V52" s="264"/>
      <c r="W52" s="264"/>
      <c r="X52" s="264"/>
      <c r="Y52" s="264"/>
      <c r="AH52" s="264" t="s">
        <v>545</v>
      </c>
      <c r="AI52" s="264"/>
      <c r="AJ52" s="264"/>
      <c r="AK52" s="264"/>
      <c r="AL52" s="264"/>
      <c r="AM52" s="264"/>
      <c r="AN52" s="264"/>
      <c r="AO52" s="264"/>
      <c r="AP52" s="264"/>
      <c r="AQ52" s="264"/>
      <c r="AR52" s="264"/>
      <c r="AS52" s="264"/>
      <c r="AT52" s="264"/>
      <c r="AU52" s="264"/>
      <c r="AV52" s="264"/>
      <c r="AW52" s="264"/>
      <c r="AX52" s="264"/>
      <c r="AY52" s="264"/>
      <c r="AZ52" s="264"/>
      <c r="BA52" s="264"/>
      <c r="BB52" s="264"/>
      <c r="BC52" s="264"/>
      <c r="BD52" s="264"/>
      <c r="BE52" s="264"/>
      <c r="BF52" s="264"/>
      <c r="BG52" s="264"/>
      <c r="BH52" s="264"/>
      <c r="BI52" s="264"/>
      <c r="BJ52" s="264"/>
      <c r="BK52" s="264"/>
      <c r="BL52" s="264"/>
      <c r="BM52" s="264"/>
      <c r="BN52" s="264"/>
      <c r="BO52" s="264"/>
      <c r="BP52" s="264"/>
      <c r="BQ52" s="264"/>
      <c r="BR52" s="264"/>
      <c r="BS52" s="264"/>
      <c r="BT52" s="264"/>
      <c r="BU52" s="264"/>
      <c r="BV52" s="264"/>
      <c r="BW52" s="264"/>
      <c r="BX52" s="264"/>
      <c r="BY52" s="264"/>
      <c r="BZ52" s="264"/>
      <c r="CA52" s="264"/>
      <c r="CB52" s="264"/>
      <c r="CC52" s="264"/>
      <c r="CD52" s="264"/>
      <c r="CE52" s="264"/>
      <c r="CF52" s="264"/>
      <c r="CG52" s="264"/>
      <c r="CH52" s="264"/>
      <c r="CI52" s="264"/>
      <c r="CJ52" s="264"/>
      <c r="CK52" s="264"/>
      <c r="CL52" s="264"/>
      <c r="CM52" s="274"/>
    </row>
    <row r="53" spans="1:161" s="81" customFormat="1" ht="8.25" x14ac:dyDescent="0.15">
      <c r="A53" s="271" t="s">
        <v>92</v>
      </c>
      <c r="B53" s="257"/>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AH53" s="257" t="s">
        <v>93</v>
      </c>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72"/>
    </row>
    <row r="54" spans="1:161" x14ac:dyDescent="0.2">
      <c r="A54" s="85"/>
      <c r="CM54" s="86"/>
    </row>
    <row r="55" spans="1:161" x14ac:dyDescent="0.2">
      <c r="A55" s="275" t="s">
        <v>140</v>
      </c>
      <c r="B55" s="248"/>
      <c r="C55" s="249" t="s">
        <v>543</v>
      </c>
      <c r="D55" s="249"/>
      <c r="E55" s="249"/>
      <c r="F55" s="241" t="s">
        <v>140</v>
      </c>
      <c r="G55" s="241"/>
      <c r="I55" s="249" t="s">
        <v>532</v>
      </c>
      <c r="J55" s="249"/>
      <c r="K55" s="249"/>
      <c r="L55" s="249"/>
      <c r="M55" s="249"/>
      <c r="N55" s="249"/>
      <c r="O55" s="249"/>
      <c r="P55" s="249"/>
      <c r="Q55" s="249"/>
      <c r="R55" s="249"/>
      <c r="S55" s="249"/>
      <c r="T55" s="249"/>
      <c r="U55" s="249"/>
      <c r="V55" s="249"/>
      <c r="W55" s="249"/>
      <c r="X55" s="248">
        <v>20</v>
      </c>
      <c r="Y55" s="248"/>
      <c r="Z55" s="248"/>
      <c r="AA55" s="250" t="s">
        <v>162</v>
      </c>
      <c r="AB55" s="250"/>
      <c r="AC55" s="250"/>
      <c r="AD55" s="73" t="s">
        <v>141</v>
      </c>
      <c r="CM55" s="86"/>
    </row>
    <row r="56" spans="1:161" ht="3" customHeight="1" thickBot="1" x14ac:dyDescent="0.25">
      <c r="A56" s="89"/>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c r="BO56" s="90"/>
      <c r="BP56" s="90"/>
      <c r="BQ56" s="90"/>
      <c r="BR56" s="90"/>
      <c r="BS56" s="90"/>
      <c r="BT56" s="90"/>
      <c r="BU56" s="90"/>
      <c r="BV56" s="90"/>
      <c r="BW56" s="90"/>
      <c r="BX56" s="90"/>
      <c r="BY56" s="90"/>
      <c r="BZ56" s="90"/>
      <c r="CA56" s="90"/>
      <c r="CB56" s="90"/>
      <c r="CC56" s="90"/>
      <c r="CD56" s="90"/>
      <c r="CE56" s="90"/>
      <c r="CF56" s="90"/>
      <c r="CG56" s="90"/>
      <c r="CH56" s="90"/>
      <c r="CI56" s="90"/>
      <c r="CJ56" s="90"/>
      <c r="CK56" s="90"/>
      <c r="CL56" s="90"/>
      <c r="CM56" s="91"/>
    </row>
    <row r="57" spans="1:161" x14ac:dyDescent="0.2">
      <c r="A57" s="92"/>
      <c r="B57" s="92"/>
      <c r="C57" s="92"/>
      <c r="D57" s="92"/>
      <c r="E57" s="92"/>
      <c r="F57" s="92"/>
      <c r="G57" s="92"/>
      <c r="H57" s="92"/>
      <c r="I57" s="92"/>
      <c r="J57" s="92"/>
      <c r="K57" s="92"/>
      <c r="L57" s="92"/>
      <c r="M57" s="92"/>
      <c r="N57" s="92"/>
      <c r="O57" s="92"/>
      <c r="P57" s="92"/>
      <c r="Q57" s="92"/>
      <c r="R57" s="92"/>
      <c r="S57" s="92"/>
      <c r="T57" s="92"/>
      <c r="U57" s="92"/>
      <c r="V57" s="92"/>
      <c r="W57" s="92"/>
      <c r="X57" s="92"/>
      <c r="Y57" s="92"/>
    </row>
    <row r="58" spans="1:161" s="78" customFormat="1" ht="17.25" customHeight="1" x14ac:dyDescent="0.2">
      <c r="A58" s="77" t="s">
        <v>477</v>
      </c>
    </row>
    <row r="59" spans="1:161" s="78" customFormat="1" ht="62.25" customHeight="1" x14ac:dyDescent="0.2">
      <c r="A59" s="266" t="s">
        <v>478</v>
      </c>
      <c r="B59" s="266"/>
      <c r="C59" s="266"/>
      <c r="D59" s="266"/>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c r="BC59" s="266"/>
      <c r="BD59" s="266"/>
      <c r="BE59" s="266"/>
      <c r="BF59" s="266"/>
      <c r="BG59" s="266"/>
      <c r="BH59" s="266"/>
      <c r="BI59" s="266"/>
      <c r="BJ59" s="266"/>
      <c r="BK59" s="266"/>
      <c r="BL59" s="266"/>
      <c r="BM59" s="266"/>
      <c r="BN59" s="266"/>
      <c r="BO59" s="266"/>
      <c r="BP59" s="266"/>
      <c r="BQ59" s="266"/>
      <c r="BR59" s="266"/>
      <c r="BS59" s="266"/>
      <c r="BT59" s="266"/>
      <c r="BU59" s="266"/>
      <c r="BV59" s="266"/>
      <c r="BW59" s="266"/>
      <c r="BX59" s="266"/>
      <c r="BY59" s="266"/>
      <c r="BZ59" s="266"/>
      <c r="CA59" s="266"/>
      <c r="CB59" s="266"/>
      <c r="CC59" s="266"/>
      <c r="CD59" s="266"/>
      <c r="CE59" s="266"/>
      <c r="CF59" s="266"/>
      <c r="CG59" s="266"/>
      <c r="CH59" s="266"/>
      <c r="CI59" s="266"/>
      <c r="CJ59" s="266"/>
      <c r="CK59" s="266"/>
      <c r="CL59" s="266"/>
      <c r="CM59" s="266"/>
      <c r="CN59" s="266"/>
      <c r="CO59" s="266"/>
      <c r="CP59" s="266"/>
      <c r="CQ59" s="266"/>
      <c r="CR59" s="266"/>
      <c r="CS59" s="266"/>
      <c r="CT59" s="266"/>
      <c r="CU59" s="266"/>
      <c r="CV59" s="266"/>
      <c r="CW59" s="266"/>
      <c r="CX59" s="266"/>
      <c r="CY59" s="266"/>
      <c r="CZ59" s="266"/>
      <c r="DA59" s="266"/>
      <c r="DB59" s="266"/>
      <c r="DC59" s="266"/>
      <c r="DD59" s="266"/>
      <c r="DE59" s="266"/>
      <c r="DF59" s="266"/>
      <c r="DG59" s="266"/>
      <c r="DH59" s="266"/>
      <c r="DI59" s="266"/>
      <c r="DJ59" s="266"/>
      <c r="DK59" s="266"/>
      <c r="DL59" s="266"/>
      <c r="DM59" s="266"/>
      <c r="DN59" s="266"/>
      <c r="DO59" s="266"/>
      <c r="DP59" s="266"/>
      <c r="DQ59" s="266"/>
      <c r="DR59" s="266"/>
      <c r="DS59" s="266"/>
      <c r="DT59" s="266"/>
      <c r="DU59" s="266"/>
      <c r="DV59" s="266"/>
      <c r="DW59" s="266"/>
      <c r="DX59" s="266"/>
      <c r="DY59" s="266"/>
      <c r="DZ59" s="266"/>
      <c r="EA59" s="266"/>
      <c r="EB59" s="266"/>
      <c r="EC59" s="266"/>
      <c r="ED59" s="266"/>
      <c r="EE59" s="266"/>
      <c r="EF59" s="266"/>
      <c r="EG59" s="266"/>
      <c r="EH59" s="266"/>
      <c r="EI59" s="266"/>
      <c r="EJ59" s="266"/>
      <c r="EK59" s="266"/>
      <c r="EL59" s="266"/>
      <c r="EM59" s="266"/>
      <c r="EN59" s="266"/>
      <c r="EO59" s="266"/>
      <c r="EP59" s="266"/>
      <c r="EQ59" s="266"/>
      <c r="ER59" s="266"/>
      <c r="ES59" s="266"/>
      <c r="ET59" s="266"/>
      <c r="EU59" s="266"/>
      <c r="EV59" s="266"/>
      <c r="EW59" s="266"/>
      <c r="EX59" s="266"/>
      <c r="EY59" s="266"/>
      <c r="EZ59" s="266"/>
      <c r="FA59" s="266"/>
      <c r="FB59" s="266"/>
      <c r="FC59" s="266"/>
      <c r="FD59" s="266"/>
      <c r="FE59" s="266"/>
    </row>
    <row r="60" spans="1:161" s="78" customFormat="1" ht="71.25" customHeight="1" x14ac:dyDescent="0.2">
      <c r="A60" s="267" t="s">
        <v>404</v>
      </c>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L60" s="268"/>
      <c r="BM60" s="268"/>
      <c r="BN60" s="268"/>
      <c r="BO60" s="268"/>
      <c r="BP60" s="268"/>
      <c r="BQ60" s="268"/>
      <c r="BR60" s="268"/>
      <c r="BS60" s="268"/>
      <c r="BT60" s="268"/>
      <c r="BU60" s="268"/>
      <c r="BV60" s="268"/>
      <c r="BW60" s="268"/>
      <c r="BX60" s="268"/>
      <c r="BY60" s="268"/>
      <c r="BZ60" s="268"/>
      <c r="CA60" s="268"/>
      <c r="CB60" s="268"/>
      <c r="CC60" s="268"/>
      <c r="CD60" s="268"/>
      <c r="CE60" s="268"/>
      <c r="CF60" s="268"/>
      <c r="CG60" s="268"/>
      <c r="CH60" s="268"/>
      <c r="CI60" s="268"/>
      <c r="CJ60" s="268"/>
      <c r="CK60" s="268"/>
      <c r="CL60" s="268"/>
      <c r="CM60" s="268"/>
      <c r="CN60" s="268"/>
      <c r="CO60" s="268"/>
      <c r="CP60" s="268"/>
      <c r="CQ60" s="268"/>
      <c r="CR60" s="268"/>
      <c r="CS60" s="268"/>
      <c r="CT60" s="268"/>
      <c r="CU60" s="268"/>
      <c r="CV60" s="268"/>
      <c r="CW60" s="268"/>
      <c r="CX60" s="268"/>
      <c r="CY60" s="268"/>
      <c r="CZ60" s="268"/>
      <c r="DA60" s="268"/>
      <c r="DB60" s="268"/>
      <c r="DC60" s="268"/>
      <c r="DD60" s="268"/>
      <c r="DE60" s="268"/>
      <c r="DF60" s="268"/>
      <c r="DG60" s="268"/>
      <c r="DH60" s="268"/>
      <c r="DI60" s="268"/>
      <c r="DJ60" s="268"/>
      <c r="DK60" s="268"/>
      <c r="DL60" s="268"/>
      <c r="DM60" s="268"/>
      <c r="DN60" s="268"/>
      <c r="DO60" s="268"/>
      <c r="DP60" s="268"/>
      <c r="DQ60" s="268"/>
      <c r="DR60" s="268"/>
      <c r="DS60" s="268"/>
      <c r="DT60" s="268"/>
      <c r="DU60" s="268"/>
      <c r="DV60" s="268"/>
      <c r="DW60" s="268"/>
      <c r="DX60" s="268"/>
      <c r="DY60" s="268"/>
      <c r="DZ60" s="268"/>
      <c r="EA60" s="268"/>
      <c r="EB60" s="268"/>
      <c r="EC60" s="268"/>
      <c r="ED60" s="268"/>
      <c r="EE60" s="268"/>
      <c r="EF60" s="268"/>
      <c r="EG60" s="268"/>
      <c r="EH60" s="268"/>
      <c r="EI60" s="268"/>
      <c r="EJ60" s="268"/>
      <c r="EK60" s="268"/>
      <c r="EL60" s="268"/>
      <c r="EM60" s="268"/>
      <c r="EN60" s="268"/>
      <c r="EO60" s="268"/>
      <c r="EP60" s="268"/>
      <c r="EQ60" s="268"/>
      <c r="ER60" s="268"/>
      <c r="ES60" s="268"/>
      <c r="ET60" s="268"/>
      <c r="EU60" s="268"/>
      <c r="EV60" s="268"/>
      <c r="EW60" s="268"/>
      <c r="EX60" s="268"/>
      <c r="EY60" s="268"/>
      <c r="EZ60" s="268"/>
      <c r="FA60" s="268"/>
      <c r="FB60" s="268"/>
      <c r="FC60" s="268"/>
      <c r="FD60" s="268"/>
      <c r="FE60" s="268"/>
    </row>
    <row r="61" spans="1:161" s="78" customFormat="1" ht="21" customHeight="1" x14ac:dyDescent="0.2">
      <c r="A61" s="198" t="s">
        <v>405</v>
      </c>
      <c r="B61" s="198"/>
      <c r="C61" s="198"/>
      <c r="D61" s="198"/>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198"/>
      <c r="AV61" s="198"/>
      <c r="AW61" s="198"/>
      <c r="AX61" s="198"/>
      <c r="AY61" s="198"/>
      <c r="AZ61" s="198"/>
      <c r="BA61" s="198"/>
      <c r="BB61" s="198"/>
      <c r="BC61" s="198"/>
      <c r="BD61" s="198"/>
      <c r="BE61" s="198"/>
      <c r="BF61" s="198"/>
      <c r="BG61" s="198"/>
      <c r="BH61" s="198"/>
      <c r="BI61" s="198"/>
      <c r="BJ61" s="198"/>
      <c r="BK61" s="198"/>
      <c r="BL61" s="198"/>
      <c r="BM61" s="198"/>
      <c r="BN61" s="198"/>
      <c r="BO61" s="198"/>
      <c r="BP61" s="198"/>
      <c r="BQ61" s="198"/>
      <c r="BR61" s="198"/>
      <c r="BS61" s="198"/>
      <c r="BT61" s="198"/>
      <c r="BU61" s="198"/>
      <c r="BV61" s="198"/>
      <c r="BW61" s="198"/>
      <c r="BX61" s="198"/>
      <c r="BY61" s="198"/>
      <c r="BZ61" s="198"/>
      <c r="CA61" s="198"/>
      <c r="CB61" s="198"/>
      <c r="CC61" s="198"/>
      <c r="CD61" s="198"/>
      <c r="CE61" s="198"/>
      <c r="CF61" s="198"/>
      <c r="CG61" s="198"/>
      <c r="CH61" s="198"/>
      <c r="CI61" s="198"/>
      <c r="CJ61" s="198"/>
      <c r="CK61" s="198"/>
      <c r="CL61" s="198"/>
      <c r="CM61" s="198"/>
      <c r="CN61" s="198"/>
      <c r="CO61" s="198"/>
      <c r="CP61" s="198"/>
      <c r="CQ61" s="198"/>
      <c r="CR61" s="198"/>
      <c r="CS61" s="198"/>
      <c r="CT61" s="198"/>
      <c r="CU61" s="198"/>
      <c r="CV61" s="198"/>
      <c r="CW61" s="198"/>
      <c r="CX61" s="198"/>
      <c r="CY61" s="198"/>
      <c r="CZ61" s="198"/>
      <c r="DA61" s="198"/>
      <c r="DB61" s="198"/>
      <c r="DC61" s="198"/>
      <c r="DD61" s="198"/>
      <c r="DE61" s="198"/>
      <c r="DF61" s="198"/>
      <c r="DG61" s="198"/>
      <c r="DH61" s="198"/>
      <c r="DI61" s="198"/>
      <c r="DJ61" s="198"/>
      <c r="DK61" s="198"/>
      <c r="DL61" s="198"/>
      <c r="DM61" s="198"/>
      <c r="DN61" s="198"/>
      <c r="DO61" s="198"/>
      <c r="DP61" s="198"/>
      <c r="DQ61" s="198"/>
      <c r="DR61" s="198"/>
      <c r="DS61" s="198"/>
      <c r="DT61" s="198"/>
      <c r="DU61" s="198"/>
      <c r="DV61" s="198"/>
      <c r="DW61" s="198"/>
      <c r="DX61" s="198"/>
      <c r="DY61" s="198"/>
      <c r="DZ61" s="198"/>
      <c r="EA61" s="198"/>
      <c r="EB61" s="198"/>
      <c r="EC61" s="198"/>
      <c r="ED61" s="198"/>
      <c r="EE61" s="198"/>
      <c r="EF61" s="198"/>
      <c r="EG61" s="198"/>
      <c r="EH61" s="198"/>
      <c r="EI61" s="198"/>
      <c r="EJ61" s="198"/>
      <c r="EK61" s="198"/>
      <c r="EL61" s="198"/>
      <c r="EM61" s="198"/>
      <c r="EN61" s="198"/>
      <c r="EO61" s="198"/>
      <c r="EP61" s="198"/>
      <c r="EQ61" s="198"/>
      <c r="ER61" s="198"/>
      <c r="ES61" s="198"/>
      <c r="ET61" s="198"/>
      <c r="EU61" s="198"/>
      <c r="EV61" s="198"/>
      <c r="EW61" s="198"/>
      <c r="EX61" s="198"/>
      <c r="EY61" s="198"/>
      <c r="EZ61" s="198"/>
      <c r="FA61" s="198"/>
      <c r="FB61" s="198"/>
      <c r="FC61" s="198"/>
      <c r="FD61" s="198"/>
      <c r="FE61" s="198"/>
    </row>
    <row r="62" spans="1:161" s="78" customFormat="1" ht="11.25" customHeight="1" x14ac:dyDescent="0.2">
      <c r="A62" s="77" t="s">
        <v>406</v>
      </c>
    </row>
    <row r="63" spans="1:161" s="78" customFormat="1" ht="11.25" customHeight="1" x14ac:dyDescent="0.2">
      <c r="A63" s="77" t="s">
        <v>407</v>
      </c>
    </row>
    <row r="64" spans="1:161" s="78" customFormat="1" ht="13.5" customHeight="1" x14ac:dyDescent="0.2">
      <c r="A64" s="77" t="s">
        <v>408</v>
      </c>
    </row>
    <row r="65" spans="1:161" s="78" customFormat="1" ht="27.75" customHeight="1" x14ac:dyDescent="0.2">
      <c r="A65" s="269" t="s">
        <v>409</v>
      </c>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c r="DG65" s="270"/>
      <c r="DH65" s="270"/>
      <c r="DI65" s="270"/>
      <c r="DJ65" s="270"/>
      <c r="DK65" s="270"/>
      <c r="DL65" s="270"/>
      <c r="DM65" s="270"/>
      <c r="DN65" s="270"/>
      <c r="DO65" s="270"/>
      <c r="DP65" s="270"/>
      <c r="DQ65" s="270"/>
      <c r="DR65" s="270"/>
      <c r="DS65" s="270"/>
      <c r="DT65" s="270"/>
      <c r="DU65" s="270"/>
      <c r="DV65" s="270"/>
      <c r="DW65" s="270"/>
      <c r="DX65" s="270"/>
      <c r="DY65" s="270"/>
      <c r="DZ65" s="270"/>
      <c r="EA65" s="270"/>
      <c r="EB65" s="270"/>
      <c r="EC65" s="270"/>
      <c r="ED65" s="270"/>
      <c r="EE65" s="270"/>
      <c r="EF65" s="270"/>
      <c r="EG65" s="270"/>
      <c r="EH65" s="270"/>
      <c r="EI65" s="270"/>
      <c r="EJ65" s="270"/>
      <c r="EK65" s="270"/>
      <c r="EL65" s="270"/>
      <c r="EM65" s="270"/>
      <c r="EN65" s="270"/>
      <c r="EO65" s="270"/>
      <c r="EP65" s="270"/>
      <c r="EQ65" s="270"/>
      <c r="ER65" s="270"/>
      <c r="ES65" s="270"/>
      <c r="ET65" s="270"/>
      <c r="EU65" s="270"/>
      <c r="EV65" s="270"/>
      <c r="EW65" s="270"/>
      <c r="EX65" s="270"/>
      <c r="EY65" s="270"/>
      <c r="EZ65" s="270"/>
      <c r="FA65" s="270"/>
      <c r="FB65" s="270"/>
      <c r="FC65" s="270"/>
      <c r="FD65" s="270"/>
      <c r="FE65" s="270"/>
    </row>
    <row r="66" spans="1:161" ht="3" customHeight="1" x14ac:dyDescent="0.2"/>
  </sheetData>
  <mergeCells count="287">
    <mergeCell ref="B1:FD1"/>
    <mergeCell ref="A3:H5"/>
    <mergeCell ref="I3:CM5"/>
    <mergeCell ref="DF28:DR28"/>
    <mergeCell ref="EF28:ER28"/>
    <mergeCell ref="I26:CM26"/>
    <mergeCell ref="EL4:EN4"/>
    <mergeCell ref="EO4:ER4"/>
    <mergeCell ref="ES4:FE5"/>
    <mergeCell ref="DF5:DR5"/>
    <mergeCell ref="DS5:EE5"/>
    <mergeCell ref="EF5:ER5"/>
    <mergeCell ref="CN3:CU5"/>
    <mergeCell ref="CV3:DE5"/>
    <mergeCell ref="DF3:FE3"/>
    <mergeCell ref="DF4:DK4"/>
    <mergeCell ref="DL4:DN4"/>
    <mergeCell ref="DO4:DR4"/>
    <mergeCell ref="DS4:DX4"/>
    <mergeCell ref="DY4:EA4"/>
    <mergeCell ref="EB4:EE4"/>
    <mergeCell ref="EF4:EK4"/>
    <mergeCell ref="A8:H8"/>
    <mergeCell ref="I8:CM8"/>
    <mergeCell ref="CN8:CU8"/>
    <mergeCell ref="CV8:DE8"/>
    <mergeCell ref="DF8:DR8"/>
    <mergeCell ref="DS8:EE8"/>
    <mergeCell ref="EF6:ER6"/>
    <mergeCell ref="EF8:ER8"/>
    <mergeCell ref="ES6:FE6"/>
    <mergeCell ref="A7:H7"/>
    <mergeCell ref="I7:CM7"/>
    <mergeCell ref="CN7:CU7"/>
    <mergeCell ref="CV7:DE7"/>
    <mergeCell ref="DF7:DR7"/>
    <mergeCell ref="DS7:EE7"/>
    <mergeCell ref="EF7:ER7"/>
    <mergeCell ref="ES7:FE7"/>
    <mergeCell ref="A6:H6"/>
    <mergeCell ref="I6:CM6"/>
    <mergeCell ref="CN6:CU6"/>
    <mergeCell ref="CV6:DE6"/>
    <mergeCell ref="DF6:DR6"/>
    <mergeCell ref="DS6:EE6"/>
    <mergeCell ref="ES8:FE8"/>
    <mergeCell ref="A11:H11"/>
    <mergeCell ref="I11:CM11"/>
    <mergeCell ref="CN11:CU11"/>
    <mergeCell ref="CV11:DE11"/>
    <mergeCell ref="DF11:DR11"/>
    <mergeCell ref="DS11:EE11"/>
    <mergeCell ref="EF9:ER9"/>
    <mergeCell ref="ES9:FE9"/>
    <mergeCell ref="A10:H10"/>
    <mergeCell ref="I10:CM10"/>
    <mergeCell ref="CN10:CU10"/>
    <mergeCell ref="CV10:DE10"/>
    <mergeCell ref="DF10:DR10"/>
    <mergeCell ref="DS10:EE10"/>
    <mergeCell ref="EF10:ER10"/>
    <mergeCell ref="ES10:FE10"/>
    <mergeCell ref="A9:H9"/>
    <mergeCell ref="I9:CM9"/>
    <mergeCell ref="CN9:CU9"/>
    <mergeCell ref="CV9:DE9"/>
    <mergeCell ref="DF9:DR9"/>
    <mergeCell ref="DS9:EE9"/>
    <mergeCell ref="EF11:ER11"/>
    <mergeCell ref="ES11:FE11"/>
    <mergeCell ref="EF12:ER12"/>
    <mergeCell ref="ES12:FE12"/>
    <mergeCell ref="A13:H13"/>
    <mergeCell ref="I13:CM13"/>
    <mergeCell ref="CN13:CU13"/>
    <mergeCell ref="CV13:DE13"/>
    <mergeCell ref="DF13:DR13"/>
    <mergeCell ref="DS13:EE13"/>
    <mergeCell ref="EF13:ER13"/>
    <mergeCell ref="ES13:FE13"/>
    <mergeCell ref="A12:H12"/>
    <mergeCell ref="I12:CM12"/>
    <mergeCell ref="CN12:CU12"/>
    <mergeCell ref="CV12:DE12"/>
    <mergeCell ref="DF12:DR12"/>
    <mergeCell ref="DS12:EE12"/>
    <mergeCell ref="DF14:DR14"/>
    <mergeCell ref="DS14:EE14"/>
    <mergeCell ref="EF14:ER14"/>
    <mergeCell ref="ES14:FE14"/>
    <mergeCell ref="A15:H15"/>
    <mergeCell ref="I15:CM15"/>
    <mergeCell ref="CN15:CU15"/>
    <mergeCell ref="CV15:DE15"/>
    <mergeCell ref="DF15:DR15"/>
    <mergeCell ref="DS15:EE15"/>
    <mergeCell ref="A14:H14"/>
    <mergeCell ref="I14:CM14"/>
    <mergeCell ref="CN14:CU14"/>
    <mergeCell ref="CV14:DE14"/>
    <mergeCell ref="EF15:ER15"/>
    <mergeCell ref="ES15:FE15"/>
    <mergeCell ref="A16:H16"/>
    <mergeCell ref="I16:CM16"/>
    <mergeCell ref="CN16:CU16"/>
    <mergeCell ref="CV16:DE16"/>
    <mergeCell ref="DF16:DR16"/>
    <mergeCell ref="DS16:EE16"/>
    <mergeCell ref="EF16:ER16"/>
    <mergeCell ref="ES16:FE16"/>
    <mergeCell ref="EF17:ER17"/>
    <mergeCell ref="ES17:FE17"/>
    <mergeCell ref="A18:H18"/>
    <mergeCell ref="I18:CM18"/>
    <mergeCell ref="CN18:CU18"/>
    <mergeCell ref="CV18:DE18"/>
    <mergeCell ref="DF18:DR18"/>
    <mergeCell ref="DS18:EE18"/>
    <mergeCell ref="EF18:ER18"/>
    <mergeCell ref="ES18:FE18"/>
    <mergeCell ref="A17:H17"/>
    <mergeCell ref="I17:CM17"/>
    <mergeCell ref="CN17:CU17"/>
    <mergeCell ref="CV17:DE17"/>
    <mergeCell ref="DF17:DR17"/>
    <mergeCell ref="DS17:EE17"/>
    <mergeCell ref="EF19:ER19"/>
    <mergeCell ref="ES19:FE19"/>
    <mergeCell ref="A20:H20"/>
    <mergeCell ref="I20:CM20"/>
    <mergeCell ref="CN20:CU20"/>
    <mergeCell ref="CV20:DE20"/>
    <mergeCell ref="DF20:DR20"/>
    <mergeCell ref="DS20:EE20"/>
    <mergeCell ref="EF20:ER20"/>
    <mergeCell ref="ES20:FE20"/>
    <mergeCell ref="A19:H19"/>
    <mergeCell ref="I19:CM19"/>
    <mergeCell ref="CN19:CU19"/>
    <mergeCell ref="CV19:DE19"/>
    <mergeCell ref="DF19:DR19"/>
    <mergeCell ref="DS19:EE19"/>
    <mergeCell ref="EF21:ER21"/>
    <mergeCell ref="ES21:FE21"/>
    <mergeCell ref="A22:H22"/>
    <mergeCell ref="I22:CM22"/>
    <mergeCell ref="CN22:CU22"/>
    <mergeCell ref="CV22:DE22"/>
    <mergeCell ref="DF22:DR22"/>
    <mergeCell ref="DS22:EE22"/>
    <mergeCell ref="EF22:ER22"/>
    <mergeCell ref="ES22:FE22"/>
    <mergeCell ref="A21:H21"/>
    <mergeCell ref="I21:CM21"/>
    <mergeCell ref="CN21:CU21"/>
    <mergeCell ref="CV21:DE21"/>
    <mergeCell ref="DF21:DR21"/>
    <mergeCell ref="DS21:EE21"/>
    <mergeCell ref="A25:H25"/>
    <mergeCell ref="I25:CM25"/>
    <mergeCell ref="CN25:CU25"/>
    <mergeCell ref="CV25:DE25"/>
    <mergeCell ref="DS25:EE25"/>
    <mergeCell ref="EF25:ER25"/>
    <mergeCell ref="EF23:ER23"/>
    <mergeCell ref="ES23:FE23"/>
    <mergeCell ref="A24:H24"/>
    <mergeCell ref="I24:CM24"/>
    <mergeCell ref="CN24:CU24"/>
    <mergeCell ref="CV24:DE24"/>
    <mergeCell ref="DF24:DR24"/>
    <mergeCell ref="DS24:EE24"/>
    <mergeCell ref="EF24:ER24"/>
    <mergeCell ref="ES24:FE24"/>
    <mergeCell ref="A23:H23"/>
    <mergeCell ref="I23:CM23"/>
    <mergeCell ref="CN23:CU23"/>
    <mergeCell ref="CV23:DE23"/>
    <mergeCell ref="DF23:DR23"/>
    <mergeCell ref="DS23:EE23"/>
    <mergeCell ref="DF25:DR25"/>
    <mergeCell ref="ES25:FE25"/>
    <mergeCell ref="A26:H26"/>
    <mergeCell ref="CN26:CU26"/>
    <mergeCell ref="CV26:DE26"/>
    <mergeCell ref="DF26:DR26"/>
    <mergeCell ref="DS26:EE26"/>
    <mergeCell ref="EF26:ER26"/>
    <mergeCell ref="ES26:FE26"/>
    <mergeCell ref="A27:H27"/>
    <mergeCell ref="CN27:CU27"/>
    <mergeCell ref="CV27:DE27"/>
    <mergeCell ref="DF27:DR27"/>
    <mergeCell ref="DS27:EE27"/>
    <mergeCell ref="EF27:ER27"/>
    <mergeCell ref="ES27:FE27"/>
    <mergeCell ref="I27:CM27"/>
    <mergeCell ref="ES28:FE28"/>
    <mergeCell ref="I29:CM29"/>
    <mergeCell ref="I30:CM30"/>
    <mergeCell ref="A29:H29"/>
    <mergeCell ref="CN29:CU29"/>
    <mergeCell ref="CV29:DE29"/>
    <mergeCell ref="DF29:DR29"/>
    <mergeCell ref="DS29:EE29"/>
    <mergeCell ref="EF29:ER29"/>
    <mergeCell ref="ES29:FE29"/>
    <mergeCell ref="A30:H30"/>
    <mergeCell ref="CN30:CU30"/>
    <mergeCell ref="CV30:DE30"/>
    <mergeCell ref="DF30:DR30"/>
    <mergeCell ref="DS30:EE30"/>
    <mergeCell ref="EF30:ER30"/>
    <mergeCell ref="ES30:FE30"/>
    <mergeCell ref="A28:H28"/>
    <mergeCell ref="I28:CM28"/>
    <mergeCell ref="CN28:CU28"/>
    <mergeCell ref="CV28:DE28"/>
    <mergeCell ref="DS28:EE28"/>
    <mergeCell ref="I45:J45"/>
    <mergeCell ref="K45:M45"/>
    <mergeCell ref="N45:O45"/>
    <mergeCell ref="Q45:AE45"/>
    <mergeCell ref="AF45:AH45"/>
    <mergeCell ref="AI45:AK45"/>
    <mergeCell ref="A49:CM49"/>
    <mergeCell ref="AQ39:BH39"/>
    <mergeCell ref="BK39:BV39"/>
    <mergeCell ref="BY39:CR39"/>
    <mergeCell ref="AQ40:BH40"/>
    <mergeCell ref="BK40:BV40"/>
    <mergeCell ref="BY40:CR40"/>
    <mergeCell ref="AM42:BD42"/>
    <mergeCell ref="BG42:BX42"/>
    <mergeCell ref="CA42:CR42"/>
    <mergeCell ref="AM43:BD43"/>
    <mergeCell ref="BG43:BX43"/>
    <mergeCell ref="CA43:CR43"/>
    <mergeCell ref="A31:H31"/>
    <mergeCell ref="I31:CM31"/>
    <mergeCell ref="CN31:CU31"/>
    <mergeCell ref="CV31:DE31"/>
    <mergeCell ref="DF31:DR31"/>
    <mergeCell ref="DS31:EE31"/>
    <mergeCell ref="EF31:ER31"/>
    <mergeCell ref="ES31:FE31"/>
    <mergeCell ref="A32:H33"/>
    <mergeCell ref="I32:CM32"/>
    <mergeCell ref="CN32:CU33"/>
    <mergeCell ref="CV32:DE33"/>
    <mergeCell ref="DF32:DR33"/>
    <mergeCell ref="DS32:EE33"/>
    <mergeCell ref="EF32:ER33"/>
    <mergeCell ref="ES32:FE33"/>
    <mergeCell ref="I33:CM33"/>
    <mergeCell ref="A34:H34"/>
    <mergeCell ref="I34:CM34"/>
    <mergeCell ref="CN34:CU34"/>
    <mergeCell ref="CV34:DE34"/>
    <mergeCell ref="DF34:DR34"/>
    <mergeCell ref="DS34:EE34"/>
    <mergeCell ref="EF34:ER34"/>
    <mergeCell ref="ES34:FE34"/>
    <mergeCell ref="A35:H36"/>
    <mergeCell ref="I35:CM35"/>
    <mergeCell ref="CN35:CU36"/>
    <mergeCell ref="CV35:DE36"/>
    <mergeCell ref="DF35:DR36"/>
    <mergeCell ref="DS35:EE36"/>
    <mergeCell ref="EF35:ER36"/>
    <mergeCell ref="ES35:FE36"/>
    <mergeCell ref="I36:CM36"/>
    <mergeCell ref="A59:FE59"/>
    <mergeCell ref="A60:FE60"/>
    <mergeCell ref="A61:FE61"/>
    <mergeCell ref="A65:FE65"/>
    <mergeCell ref="A50:CM50"/>
    <mergeCell ref="A52:Y52"/>
    <mergeCell ref="AH52:CM52"/>
    <mergeCell ref="A53:Y53"/>
    <mergeCell ref="AH53:CM53"/>
    <mergeCell ref="A55:B55"/>
    <mergeCell ref="C55:E55"/>
    <mergeCell ref="F55:G55"/>
    <mergeCell ref="I55:W55"/>
    <mergeCell ref="X55:Z55"/>
    <mergeCell ref="AA55:AC55"/>
  </mergeCells>
  <pageMargins left="0.39370078740157483" right="0.39370078740157483" top="0.19685039370078741" bottom="0.19685039370078741" header="0.31496062992125984" footer="0.31496062992125984"/>
  <pageSetup paperSize="9" orientation="landscape" r:id="rId1"/>
  <rowBreaks count="1" manualBreakCount="1">
    <brk id="2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V10"/>
  <sheetViews>
    <sheetView workbookViewId="0">
      <selection activeCell="I7" sqref="I7"/>
    </sheetView>
  </sheetViews>
  <sheetFormatPr defaultRowHeight="15" x14ac:dyDescent="0.25"/>
  <cols>
    <col min="1" max="1" width="19.7109375" style="170" customWidth="1"/>
    <col min="2" max="2" width="13.5703125" style="170" customWidth="1"/>
    <col min="3" max="3" width="12.28515625" style="170" customWidth="1"/>
    <col min="4" max="4" width="12.42578125" style="171" customWidth="1"/>
    <col min="5" max="5" width="13" style="171" customWidth="1"/>
    <col min="6" max="6" width="11.28515625" style="171" customWidth="1"/>
    <col min="7" max="7" width="13" style="171" hidden="1" customWidth="1"/>
    <col min="8" max="8" width="14.7109375" style="171" customWidth="1"/>
    <col min="9" max="10" width="13.5703125" style="171" customWidth="1"/>
    <col min="11" max="11" width="14.28515625" style="172" customWidth="1"/>
    <col min="12" max="13" width="13.28515625" style="171" customWidth="1"/>
    <col min="14" max="14" width="12.5703125" style="171" customWidth="1"/>
    <col min="15" max="15" width="13" style="172" customWidth="1"/>
    <col min="16" max="16" width="11.42578125" style="171" hidden="1" customWidth="1"/>
    <col min="17" max="17" width="11.85546875" style="171" hidden="1" customWidth="1"/>
    <col min="18" max="16384" width="9.140625" style="170"/>
  </cols>
  <sheetData>
    <row r="3" spans="1:22" x14ac:dyDescent="0.25">
      <c r="A3" s="168"/>
      <c r="B3" s="168"/>
      <c r="C3" s="168"/>
      <c r="D3" s="169" t="s">
        <v>533</v>
      </c>
      <c r="E3" s="170"/>
      <c r="F3" s="170"/>
      <c r="G3" s="170"/>
    </row>
    <row r="5" spans="1:22" ht="29.25" customHeight="1" x14ac:dyDescent="0.25">
      <c r="A5" s="352" t="s">
        <v>518</v>
      </c>
      <c r="B5" s="354" t="s">
        <v>534</v>
      </c>
      <c r="C5" s="354"/>
      <c r="D5" s="355" t="s">
        <v>519</v>
      </c>
      <c r="E5" s="356"/>
      <c r="F5" s="356"/>
      <c r="G5" s="356"/>
      <c r="H5" s="357" t="s">
        <v>520</v>
      </c>
      <c r="I5" s="352" t="s">
        <v>521</v>
      </c>
      <c r="J5" s="352" t="s">
        <v>535</v>
      </c>
      <c r="K5" s="347" t="s">
        <v>522</v>
      </c>
      <c r="L5" s="349" t="s">
        <v>523</v>
      </c>
      <c r="M5" s="350"/>
      <c r="N5" s="350"/>
      <c r="O5" s="351"/>
      <c r="P5" s="173" t="s">
        <v>524</v>
      </c>
      <c r="Q5" s="174" t="s">
        <v>525</v>
      </c>
    </row>
    <row r="6" spans="1:22" ht="59.25" customHeight="1" x14ac:dyDescent="0.25">
      <c r="A6" s="353"/>
      <c r="B6" s="175" t="s">
        <v>536</v>
      </c>
      <c r="C6" s="175" t="s">
        <v>537</v>
      </c>
      <c r="D6" s="175" t="s">
        <v>526</v>
      </c>
      <c r="E6" s="175" t="s">
        <v>527</v>
      </c>
      <c r="F6" s="175" t="s">
        <v>528</v>
      </c>
      <c r="G6" s="175" t="s">
        <v>529</v>
      </c>
      <c r="H6" s="358"/>
      <c r="I6" s="353"/>
      <c r="J6" s="353"/>
      <c r="K6" s="348"/>
      <c r="L6" s="175">
        <v>131</v>
      </c>
      <c r="M6" s="175">
        <v>134</v>
      </c>
      <c r="N6" s="176">
        <v>155</v>
      </c>
      <c r="O6" s="177" t="s">
        <v>530</v>
      </c>
      <c r="P6" s="176">
        <v>152</v>
      </c>
      <c r="Q6" s="176">
        <v>162</v>
      </c>
    </row>
    <row r="7" spans="1:22" ht="21" customHeight="1" x14ac:dyDescent="0.25">
      <c r="A7" s="178" t="s">
        <v>531</v>
      </c>
      <c r="B7" s="178">
        <v>5000</v>
      </c>
      <c r="C7" s="178">
        <v>15000</v>
      </c>
      <c r="D7" s="179"/>
      <c r="E7" s="179">
        <v>10349.44</v>
      </c>
      <c r="F7" s="179"/>
      <c r="G7" s="179"/>
      <c r="H7" s="179">
        <f t="shared" ref="H7" si="0">D7+E7+F7+G7</f>
        <v>10349.44</v>
      </c>
      <c r="I7" s="181">
        <v>1496.42</v>
      </c>
      <c r="J7" s="181"/>
      <c r="K7" s="187">
        <f t="shared" ref="K7" si="1">B7+C7+H7+I7</f>
        <v>31845.86</v>
      </c>
      <c r="L7" s="184"/>
      <c r="M7" s="184"/>
      <c r="N7" s="188"/>
      <c r="O7" s="182">
        <f t="shared" ref="O7" si="2">L7+N7+M7</f>
        <v>0</v>
      </c>
      <c r="P7" s="180"/>
      <c r="Q7" s="180"/>
      <c r="R7" s="183"/>
      <c r="S7" s="183"/>
      <c r="T7" s="183"/>
      <c r="U7" s="183"/>
      <c r="V7" s="183"/>
    </row>
    <row r="8" spans="1:22" x14ac:dyDescent="0.25">
      <c r="A8" s="183"/>
      <c r="B8" s="183"/>
      <c r="C8" s="183"/>
      <c r="D8" s="185"/>
      <c r="E8" s="185"/>
      <c r="F8" s="185"/>
      <c r="G8" s="185"/>
      <c r="H8" s="185"/>
      <c r="I8" s="185"/>
      <c r="J8" s="185"/>
      <c r="K8" s="186"/>
      <c r="L8" s="185"/>
      <c r="M8" s="185"/>
      <c r="N8" s="185"/>
      <c r="O8" s="186"/>
      <c r="P8" s="185"/>
      <c r="Q8" s="185"/>
      <c r="R8" s="183"/>
      <c r="S8" s="183"/>
      <c r="T8" s="183"/>
      <c r="U8" s="183"/>
      <c r="V8" s="183"/>
    </row>
    <row r="9" spans="1:22" x14ac:dyDescent="0.25">
      <c r="A9" s="183"/>
      <c r="B9" s="183"/>
      <c r="C9" s="183"/>
      <c r="D9" s="185"/>
      <c r="E9" s="185"/>
      <c r="F9" s="185"/>
      <c r="G9" s="185"/>
      <c r="H9" s="185"/>
      <c r="I9" s="185"/>
      <c r="J9" s="185"/>
      <c r="K9" s="186"/>
      <c r="L9" s="185"/>
      <c r="M9" s="185"/>
      <c r="N9" s="185"/>
      <c r="O9" s="186"/>
      <c r="P9" s="185"/>
      <c r="Q9" s="185"/>
      <c r="R9" s="183"/>
      <c r="S9" s="183"/>
      <c r="T9" s="183"/>
      <c r="U9" s="183"/>
      <c r="V9" s="183"/>
    </row>
    <row r="10" spans="1:22" x14ac:dyDescent="0.25">
      <c r="A10" s="183"/>
      <c r="B10" s="183"/>
      <c r="C10" s="183"/>
      <c r="D10" s="185"/>
      <c r="E10" s="185"/>
      <c r="F10" s="185"/>
      <c r="G10" s="185"/>
      <c r="H10" s="185"/>
      <c r="I10" s="185"/>
      <c r="J10" s="185"/>
      <c r="K10" s="186"/>
      <c r="L10" s="185"/>
      <c r="M10" s="185"/>
      <c r="N10" s="185"/>
      <c r="O10" s="186"/>
      <c r="P10" s="185"/>
      <c r="Q10" s="185"/>
      <c r="R10" s="183"/>
      <c r="S10" s="183"/>
      <c r="T10" s="183"/>
      <c r="U10" s="183"/>
      <c r="V10" s="183"/>
    </row>
  </sheetData>
  <mergeCells count="8">
    <mergeCell ref="K5:K6"/>
    <mergeCell ref="L5:O5"/>
    <mergeCell ref="A5:A6"/>
    <mergeCell ref="B5:C5"/>
    <mergeCell ref="D5:G5"/>
    <mergeCell ref="H5:H6"/>
    <mergeCell ref="I5:I6"/>
    <mergeCell ref="J5:J6"/>
  </mergeCells>
  <pageMargins left="0.31496062992125984" right="0.31496062992125984" top="0.35433070866141736" bottom="0.35433070866141736" header="0.31496062992125984" footer="0.31496062992125984"/>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189"/>
  <sheetViews>
    <sheetView topLeftCell="A81" zoomScaleNormal="100" workbookViewId="0">
      <selection activeCell="M110" sqref="M110"/>
    </sheetView>
  </sheetViews>
  <sheetFormatPr defaultColWidth="8.85546875" defaultRowHeight="12" x14ac:dyDescent="0.2"/>
  <cols>
    <col min="1" max="1" width="4.7109375" style="93" customWidth="1"/>
    <col min="2" max="2" width="18.140625" style="93" customWidth="1"/>
    <col min="3" max="3" width="7.5703125" style="93" customWidth="1"/>
    <col min="4" max="4" width="8.5703125" style="93" customWidth="1"/>
    <col min="5" max="5" width="7.85546875" style="150" customWidth="1"/>
    <col min="6" max="6" width="9" style="93" customWidth="1"/>
    <col min="7" max="7" width="10.28515625" style="93" customWidth="1"/>
    <col min="8" max="8" width="7.85546875" style="93" customWidth="1"/>
    <col min="9" max="9" width="9.7109375" style="93" customWidth="1"/>
    <col min="10" max="10" width="18.140625" style="93" customWidth="1"/>
    <col min="11" max="11" width="8.85546875" style="93" customWidth="1"/>
    <col min="12" max="16384" width="8.85546875" style="93"/>
  </cols>
  <sheetData>
    <row r="1" spans="1:24" hidden="1" x14ac:dyDescent="0.2"/>
    <row r="2" spans="1:24" hidden="1" x14ac:dyDescent="0.2">
      <c r="D2" s="93" t="s">
        <v>0</v>
      </c>
    </row>
    <row r="3" spans="1:24" hidden="1" x14ac:dyDescent="0.2">
      <c r="C3" s="93" t="s">
        <v>135</v>
      </c>
    </row>
    <row r="4" spans="1:24" hidden="1" x14ac:dyDescent="0.2">
      <c r="C4" s="384" t="s">
        <v>134</v>
      </c>
      <c r="D4" s="384"/>
      <c r="E4" s="384"/>
      <c r="F4" s="384"/>
      <c r="G4" s="384"/>
      <c r="H4" s="384"/>
      <c r="I4" s="384"/>
      <c r="J4" s="384"/>
      <c r="K4" s="94"/>
      <c r="L4" s="94"/>
      <c r="M4" s="94"/>
      <c r="N4" s="94"/>
      <c r="O4" s="94"/>
      <c r="P4" s="94"/>
      <c r="Q4" s="94"/>
      <c r="R4" s="94"/>
      <c r="S4" s="94"/>
      <c r="T4" s="94"/>
      <c r="U4" s="94"/>
      <c r="V4" s="94"/>
      <c r="W4" s="94"/>
      <c r="X4" s="94"/>
    </row>
    <row r="5" spans="1:24" hidden="1" x14ac:dyDescent="0.2">
      <c r="C5" s="384"/>
      <c r="D5" s="384"/>
      <c r="E5" s="384"/>
      <c r="F5" s="384"/>
      <c r="G5" s="384"/>
      <c r="H5" s="384"/>
      <c r="I5" s="384"/>
      <c r="J5" s="384"/>
      <c r="K5" s="94"/>
      <c r="L5" s="94"/>
      <c r="M5" s="94"/>
      <c r="N5" s="94"/>
      <c r="O5" s="94"/>
      <c r="P5" s="94"/>
      <c r="Q5" s="94"/>
      <c r="R5" s="94"/>
      <c r="S5" s="94"/>
      <c r="T5" s="94"/>
      <c r="U5" s="94"/>
      <c r="V5" s="94"/>
      <c r="W5" s="94"/>
      <c r="X5" s="94"/>
    </row>
    <row r="6" spans="1:24" ht="13.15" hidden="1" customHeight="1" x14ac:dyDescent="0.2">
      <c r="C6" s="160"/>
      <c r="D6" s="160"/>
      <c r="E6" s="160"/>
      <c r="F6" s="160"/>
      <c r="G6" s="160"/>
      <c r="H6" s="160"/>
      <c r="I6" s="160"/>
      <c r="J6" s="160"/>
      <c r="K6" s="94"/>
      <c r="L6" s="94"/>
      <c r="M6" s="94"/>
      <c r="N6" s="94"/>
      <c r="O6" s="94"/>
      <c r="P6" s="94"/>
      <c r="Q6" s="94"/>
      <c r="R6" s="94"/>
      <c r="S6" s="94"/>
      <c r="T6" s="94"/>
      <c r="U6" s="94"/>
      <c r="V6" s="94"/>
      <c r="W6" s="94"/>
      <c r="X6" s="94"/>
    </row>
    <row r="7" spans="1:24" ht="13.15" customHeight="1" x14ac:dyDescent="0.2">
      <c r="C7" s="419" t="s">
        <v>494</v>
      </c>
      <c r="D7" s="419"/>
      <c r="E7" s="419"/>
      <c r="F7" s="419"/>
      <c r="G7" s="419"/>
      <c r="H7" s="419"/>
      <c r="I7" s="419"/>
      <c r="J7" s="419"/>
      <c r="K7" s="94"/>
      <c r="L7" s="94"/>
      <c r="M7" s="94"/>
      <c r="N7" s="94"/>
      <c r="O7" s="94"/>
      <c r="P7" s="94"/>
      <c r="Q7" s="94"/>
      <c r="R7" s="94"/>
      <c r="S7" s="94"/>
      <c r="T7" s="94"/>
      <c r="U7" s="94"/>
      <c r="V7" s="94"/>
      <c r="W7" s="94"/>
      <c r="X7" s="94"/>
    </row>
    <row r="8" spans="1:24" ht="13.15" customHeight="1" x14ac:dyDescent="0.2">
      <c r="C8" s="160"/>
      <c r="D8" s="160"/>
      <c r="E8" s="160"/>
      <c r="F8" s="160"/>
      <c r="G8" s="160"/>
      <c r="H8" s="160"/>
      <c r="I8" s="160"/>
      <c r="J8" s="160"/>
      <c r="K8" s="94"/>
      <c r="L8" s="94"/>
      <c r="M8" s="94"/>
      <c r="N8" s="94"/>
      <c r="O8" s="94"/>
      <c r="P8" s="94"/>
      <c r="Q8" s="94"/>
      <c r="R8" s="94"/>
      <c r="S8" s="94"/>
      <c r="T8" s="94"/>
      <c r="U8" s="94"/>
      <c r="V8" s="94"/>
      <c r="W8" s="94"/>
      <c r="X8" s="94"/>
    </row>
    <row r="9" spans="1:24" hidden="1" x14ac:dyDescent="0.2">
      <c r="C9" s="93" t="s">
        <v>15</v>
      </c>
    </row>
    <row r="10" spans="1:24" hidden="1" x14ac:dyDescent="0.2"/>
    <row r="11" spans="1:24" ht="57" hidden="1" customHeight="1" x14ac:dyDescent="0.2">
      <c r="A11" s="95" t="s">
        <v>3</v>
      </c>
      <c r="B11" s="382" t="s">
        <v>16</v>
      </c>
      <c r="C11" s="382"/>
      <c r="D11" s="382"/>
      <c r="E11" s="382" t="s">
        <v>17</v>
      </c>
      <c r="F11" s="382"/>
      <c r="G11" s="382"/>
      <c r="H11" s="96" t="s">
        <v>18</v>
      </c>
      <c r="I11" s="96" t="s">
        <v>19</v>
      </c>
      <c r="J11" s="96" t="s">
        <v>20</v>
      </c>
    </row>
    <row r="12" spans="1:24" ht="15" hidden="1" customHeight="1" x14ac:dyDescent="0.2">
      <c r="A12" s="159">
        <v>1</v>
      </c>
      <c r="B12" s="382">
        <v>2</v>
      </c>
      <c r="C12" s="382"/>
      <c r="D12" s="382"/>
      <c r="E12" s="382">
        <v>3</v>
      </c>
      <c r="F12" s="382"/>
      <c r="G12" s="382"/>
      <c r="H12" s="159">
        <v>4</v>
      </c>
      <c r="I12" s="159">
        <v>5</v>
      </c>
      <c r="J12" s="159">
        <v>6</v>
      </c>
    </row>
    <row r="13" spans="1:24" hidden="1" x14ac:dyDescent="0.2">
      <c r="A13" s="151"/>
      <c r="B13" s="382"/>
      <c r="C13" s="382"/>
      <c r="D13" s="382"/>
      <c r="E13" s="382"/>
      <c r="F13" s="382"/>
      <c r="G13" s="382"/>
      <c r="H13" s="151"/>
      <c r="I13" s="151"/>
      <c r="J13" s="97">
        <f t="shared" ref="J13:J20" si="0">E13*H13*I13</f>
        <v>0</v>
      </c>
    </row>
    <row r="14" spans="1:24" hidden="1" x14ac:dyDescent="0.2">
      <c r="A14" s="151"/>
      <c r="B14" s="382"/>
      <c r="C14" s="382"/>
      <c r="D14" s="382"/>
      <c r="E14" s="382"/>
      <c r="F14" s="382"/>
      <c r="G14" s="382"/>
      <c r="H14" s="151"/>
      <c r="I14" s="151"/>
      <c r="J14" s="97">
        <f t="shared" si="0"/>
        <v>0</v>
      </c>
    </row>
    <row r="15" spans="1:24" hidden="1" x14ac:dyDescent="0.2">
      <c r="A15" s="151"/>
      <c r="B15" s="382"/>
      <c r="C15" s="382"/>
      <c r="D15" s="382"/>
      <c r="E15" s="382"/>
      <c r="F15" s="382"/>
      <c r="G15" s="382"/>
      <c r="H15" s="151"/>
      <c r="I15" s="151"/>
      <c r="J15" s="97">
        <f t="shared" si="0"/>
        <v>0</v>
      </c>
    </row>
    <row r="16" spans="1:24" hidden="1" x14ac:dyDescent="0.2">
      <c r="A16" s="151"/>
      <c r="B16" s="382"/>
      <c r="C16" s="382"/>
      <c r="D16" s="382"/>
      <c r="E16" s="382"/>
      <c r="F16" s="382"/>
      <c r="G16" s="382"/>
      <c r="H16" s="151"/>
      <c r="I16" s="151"/>
      <c r="J16" s="97">
        <f t="shared" si="0"/>
        <v>0</v>
      </c>
    </row>
    <row r="17" spans="1:10" hidden="1" x14ac:dyDescent="0.2">
      <c r="A17" s="151"/>
      <c r="B17" s="382"/>
      <c r="C17" s="382"/>
      <c r="D17" s="382"/>
      <c r="E17" s="382"/>
      <c r="F17" s="382"/>
      <c r="G17" s="382"/>
      <c r="H17" s="151"/>
      <c r="I17" s="151"/>
      <c r="J17" s="97">
        <f t="shared" si="0"/>
        <v>0</v>
      </c>
    </row>
    <row r="18" spans="1:10" hidden="1" x14ac:dyDescent="0.2">
      <c r="A18" s="151"/>
      <c r="B18" s="382"/>
      <c r="C18" s="382"/>
      <c r="D18" s="382"/>
      <c r="E18" s="382"/>
      <c r="F18" s="382"/>
      <c r="G18" s="382"/>
      <c r="H18" s="151"/>
      <c r="I18" s="151"/>
      <c r="J18" s="97">
        <f t="shared" si="0"/>
        <v>0</v>
      </c>
    </row>
    <row r="19" spans="1:10" hidden="1" x14ac:dyDescent="0.2">
      <c r="A19" s="151"/>
      <c r="B19" s="382"/>
      <c r="C19" s="382"/>
      <c r="D19" s="382"/>
      <c r="E19" s="382"/>
      <c r="F19" s="382"/>
      <c r="G19" s="382"/>
      <c r="H19" s="151"/>
      <c r="I19" s="151"/>
      <c r="J19" s="97">
        <f t="shared" si="0"/>
        <v>0</v>
      </c>
    </row>
    <row r="20" spans="1:10" hidden="1" x14ac:dyDescent="0.2">
      <c r="A20" s="151"/>
      <c r="B20" s="382"/>
      <c r="C20" s="382"/>
      <c r="D20" s="382"/>
      <c r="E20" s="382"/>
      <c r="F20" s="382"/>
      <c r="G20" s="382"/>
      <c r="H20" s="151"/>
      <c r="I20" s="151"/>
      <c r="J20" s="97">
        <f t="shared" si="0"/>
        <v>0</v>
      </c>
    </row>
    <row r="21" spans="1:10" hidden="1" x14ac:dyDescent="0.2">
      <c r="A21" s="385" t="s">
        <v>13</v>
      </c>
      <c r="B21" s="386"/>
      <c r="C21" s="386"/>
      <c r="D21" s="387"/>
      <c r="E21" s="382" t="s">
        <v>14</v>
      </c>
      <c r="F21" s="382"/>
      <c r="G21" s="382"/>
      <c r="H21" s="159" t="s">
        <v>14</v>
      </c>
      <c r="I21" s="159" t="s">
        <v>14</v>
      </c>
      <c r="J21" s="151"/>
    </row>
    <row r="22" spans="1:10" hidden="1" x14ac:dyDescent="0.2"/>
    <row r="23" spans="1:10" hidden="1" x14ac:dyDescent="0.2">
      <c r="C23" s="93" t="s">
        <v>21</v>
      </c>
    </row>
    <row r="24" spans="1:10" hidden="1" x14ac:dyDescent="0.2"/>
    <row r="25" spans="1:10" ht="84" hidden="1" x14ac:dyDescent="0.2">
      <c r="A25" s="95" t="s">
        <v>3</v>
      </c>
      <c r="B25" s="382" t="s">
        <v>16</v>
      </c>
      <c r="C25" s="382"/>
      <c r="D25" s="382"/>
      <c r="E25" s="382" t="s">
        <v>22</v>
      </c>
      <c r="F25" s="382"/>
      <c r="G25" s="382"/>
      <c r="H25" s="96" t="s">
        <v>23</v>
      </c>
      <c r="I25" s="96" t="s">
        <v>24</v>
      </c>
      <c r="J25" s="96" t="s">
        <v>20</v>
      </c>
    </row>
    <row r="26" spans="1:10" hidden="1" x14ac:dyDescent="0.2">
      <c r="A26" s="159">
        <v>1</v>
      </c>
      <c r="B26" s="382">
        <v>2</v>
      </c>
      <c r="C26" s="382"/>
      <c r="D26" s="382"/>
      <c r="E26" s="382">
        <v>3</v>
      </c>
      <c r="F26" s="382"/>
      <c r="G26" s="382"/>
      <c r="H26" s="159">
        <v>4</v>
      </c>
      <c r="I26" s="159">
        <v>5</v>
      </c>
      <c r="J26" s="159">
        <v>6</v>
      </c>
    </row>
    <row r="27" spans="1:10" hidden="1" x14ac:dyDescent="0.2">
      <c r="A27" s="151"/>
      <c r="B27" s="382"/>
      <c r="C27" s="382"/>
      <c r="D27" s="382"/>
      <c r="E27" s="382"/>
      <c r="F27" s="382"/>
      <c r="G27" s="382"/>
      <c r="H27" s="151"/>
      <c r="I27" s="151"/>
      <c r="J27" s="97">
        <f t="shared" ref="J27:J34" si="1">E27*H27*I27</f>
        <v>0</v>
      </c>
    </row>
    <row r="28" spans="1:10" hidden="1" x14ac:dyDescent="0.2">
      <c r="A28" s="151"/>
      <c r="B28" s="382"/>
      <c r="C28" s="382"/>
      <c r="D28" s="382"/>
      <c r="E28" s="382"/>
      <c r="F28" s="382"/>
      <c r="G28" s="382"/>
      <c r="H28" s="151"/>
      <c r="I28" s="151"/>
      <c r="J28" s="97">
        <f t="shared" si="1"/>
        <v>0</v>
      </c>
    </row>
    <row r="29" spans="1:10" hidden="1" x14ac:dyDescent="0.2">
      <c r="A29" s="151"/>
      <c r="B29" s="382"/>
      <c r="C29" s="382"/>
      <c r="D29" s="382"/>
      <c r="E29" s="382"/>
      <c r="F29" s="382"/>
      <c r="G29" s="382"/>
      <c r="H29" s="151"/>
      <c r="I29" s="151"/>
      <c r="J29" s="97">
        <f t="shared" si="1"/>
        <v>0</v>
      </c>
    </row>
    <row r="30" spans="1:10" hidden="1" x14ac:dyDescent="0.2">
      <c r="A30" s="151"/>
      <c r="B30" s="382"/>
      <c r="C30" s="382"/>
      <c r="D30" s="382"/>
      <c r="E30" s="382"/>
      <c r="F30" s="382"/>
      <c r="G30" s="382"/>
      <c r="H30" s="151"/>
      <c r="I30" s="151"/>
      <c r="J30" s="97">
        <f t="shared" si="1"/>
        <v>0</v>
      </c>
    </row>
    <row r="31" spans="1:10" hidden="1" x14ac:dyDescent="0.2">
      <c r="A31" s="151"/>
      <c r="B31" s="382"/>
      <c r="C31" s="382"/>
      <c r="D31" s="382"/>
      <c r="E31" s="382"/>
      <c r="F31" s="382"/>
      <c r="G31" s="382"/>
      <c r="H31" s="151"/>
      <c r="I31" s="151"/>
      <c r="J31" s="97">
        <f t="shared" si="1"/>
        <v>0</v>
      </c>
    </row>
    <row r="32" spans="1:10" hidden="1" x14ac:dyDescent="0.2">
      <c r="A32" s="151"/>
      <c r="B32" s="382"/>
      <c r="C32" s="382"/>
      <c r="D32" s="382"/>
      <c r="E32" s="382"/>
      <c r="F32" s="382"/>
      <c r="G32" s="382"/>
      <c r="H32" s="151"/>
      <c r="I32" s="151"/>
      <c r="J32" s="97">
        <f t="shared" si="1"/>
        <v>0</v>
      </c>
    </row>
    <row r="33" spans="1:12" hidden="1" x14ac:dyDescent="0.2">
      <c r="A33" s="151"/>
      <c r="B33" s="382"/>
      <c r="C33" s="382"/>
      <c r="D33" s="382"/>
      <c r="E33" s="382"/>
      <c r="F33" s="382"/>
      <c r="G33" s="382"/>
      <c r="H33" s="151"/>
      <c r="I33" s="151"/>
      <c r="J33" s="97">
        <f t="shared" si="1"/>
        <v>0</v>
      </c>
    </row>
    <row r="34" spans="1:12" hidden="1" x14ac:dyDescent="0.2">
      <c r="A34" s="151"/>
      <c r="B34" s="382"/>
      <c r="C34" s="382"/>
      <c r="D34" s="382"/>
      <c r="E34" s="382"/>
      <c r="F34" s="382"/>
      <c r="G34" s="382"/>
      <c r="H34" s="151"/>
      <c r="I34" s="151"/>
      <c r="J34" s="97">
        <f t="shared" si="1"/>
        <v>0</v>
      </c>
    </row>
    <row r="35" spans="1:12" hidden="1" x14ac:dyDescent="0.2">
      <c r="A35" s="385" t="s">
        <v>13</v>
      </c>
      <c r="B35" s="386"/>
      <c r="C35" s="386"/>
      <c r="D35" s="387"/>
      <c r="E35" s="382" t="s">
        <v>14</v>
      </c>
      <c r="F35" s="382"/>
      <c r="G35" s="382"/>
      <c r="H35" s="159" t="s">
        <v>14</v>
      </c>
      <c r="I35" s="159" t="s">
        <v>14</v>
      </c>
      <c r="J35" s="151"/>
    </row>
    <row r="37" spans="1:12" x14ac:dyDescent="0.2">
      <c r="C37" s="384" t="s">
        <v>504</v>
      </c>
      <c r="D37" s="384"/>
      <c r="E37" s="384"/>
      <c r="F37" s="384"/>
      <c r="G37" s="384"/>
      <c r="H37" s="384"/>
      <c r="I37" s="384"/>
      <c r="J37" s="384"/>
    </row>
    <row r="38" spans="1:12" x14ac:dyDescent="0.2">
      <c r="C38" s="384"/>
      <c r="D38" s="384"/>
      <c r="E38" s="384"/>
      <c r="F38" s="384"/>
      <c r="G38" s="384"/>
      <c r="H38" s="384"/>
      <c r="I38" s="384"/>
      <c r="J38" s="384"/>
    </row>
    <row r="39" spans="1:12" x14ac:dyDescent="0.2">
      <c r="C39" s="93" t="s">
        <v>26</v>
      </c>
    </row>
    <row r="40" spans="1:12" x14ac:dyDescent="0.2">
      <c r="C40" s="93" t="s">
        <v>27</v>
      </c>
    </row>
    <row r="42" spans="1:12" ht="78.599999999999994" customHeight="1" x14ac:dyDescent="0.2">
      <c r="A42" s="96" t="s">
        <v>3</v>
      </c>
      <c r="B42" s="382" t="s">
        <v>28</v>
      </c>
      <c r="C42" s="382"/>
      <c r="D42" s="382"/>
      <c r="E42" s="382"/>
      <c r="F42" s="382"/>
      <c r="G42" s="382"/>
      <c r="H42" s="382"/>
      <c r="I42" s="96" t="s">
        <v>29</v>
      </c>
      <c r="J42" s="96" t="s">
        <v>120</v>
      </c>
      <c r="K42" s="98"/>
      <c r="L42" s="99"/>
    </row>
    <row r="43" spans="1:12" x14ac:dyDescent="0.2">
      <c r="A43" s="159">
        <v>1</v>
      </c>
      <c r="B43" s="383">
        <v>2</v>
      </c>
      <c r="C43" s="383"/>
      <c r="D43" s="383"/>
      <c r="E43" s="383"/>
      <c r="F43" s="383"/>
      <c r="G43" s="383"/>
      <c r="H43" s="383"/>
      <c r="I43" s="159">
        <v>3</v>
      </c>
      <c r="J43" s="159">
        <v>4</v>
      </c>
      <c r="K43" s="99"/>
      <c r="L43" s="99"/>
    </row>
    <row r="44" spans="1:12" ht="33.75" customHeight="1" x14ac:dyDescent="0.2">
      <c r="A44" s="96"/>
      <c r="B44" s="389" t="s">
        <v>432</v>
      </c>
      <c r="C44" s="390"/>
      <c r="D44" s="390"/>
      <c r="E44" s="390"/>
      <c r="F44" s="390"/>
      <c r="G44" s="390"/>
      <c r="H44" s="391"/>
      <c r="I44" s="100"/>
      <c r="J44" s="101">
        <v>8360230</v>
      </c>
      <c r="K44" s="102"/>
      <c r="L44" s="98"/>
    </row>
    <row r="45" spans="1:12" ht="15.75" x14ac:dyDescent="0.25">
      <c r="A45" s="151"/>
      <c r="B45" s="360" t="s">
        <v>29</v>
      </c>
      <c r="C45" s="392"/>
      <c r="D45" s="392"/>
      <c r="E45" s="392"/>
      <c r="F45" s="392"/>
      <c r="G45" s="392"/>
      <c r="H45" s="392"/>
      <c r="I45" s="103"/>
      <c r="J45" s="104">
        <f>J44/1.302</f>
        <v>6421067.5883256523</v>
      </c>
      <c r="K45" s="105"/>
      <c r="L45" s="99"/>
    </row>
    <row r="46" spans="1:12" x14ac:dyDescent="0.2">
      <c r="A46" s="159">
        <v>1</v>
      </c>
      <c r="B46" s="377" t="s">
        <v>31</v>
      </c>
      <c r="C46" s="377"/>
      <c r="D46" s="377"/>
      <c r="E46" s="377"/>
      <c r="F46" s="377"/>
      <c r="G46" s="377"/>
      <c r="H46" s="377"/>
      <c r="I46" s="159" t="s">
        <v>14</v>
      </c>
      <c r="J46" s="151"/>
      <c r="K46" s="99"/>
      <c r="L46" s="99"/>
    </row>
    <row r="47" spans="1:12" ht="25.9" customHeight="1" x14ac:dyDescent="0.2">
      <c r="A47" s="159" t="s">
        <v>32</v>
      </c>
      <c r="B47" s="378" t="s">
        <v>36</v>
      </c>
      <c r="C47" s="378"/>
      <c r="D47" s="378"/>
      <c r="E47" s="378"/>
      <c r="F47" s="378"/>
      <c r="G47" s="378"/>
      <c r="H47" s="378"/>
      <c r="I47" s="159"/>
      <c r="J47" s="106">
        <f>J45*22%</f>
        <v>1412634.8694316435</v>
      </c>
      <c r="K47" s="99"/>
      <c r="L47" s="99"/>
    </row>
    <row r="48" spans="1:12" x14ac:dyDescent="0.2">
      <c r="A48" s="159" t="s">
        <v>33</v>
      </c>
      <c r="B48" s="377" t="s">
        <v>42</v>
      </c>
      <c r="C48" s="377"/>
      <c r="D48" s="377"/>
      <c r="E48" s="377"/>
      <c r="F48" s="377"/>
      <c r="G48" s="377"/>
      <c r="H48" s="377"/>
      <c r="I48" s="159"/>
      <c r="J48" s="106"/>
      <c r="K48" s="99"/>
      <c r="L48" s="99"/>
    </row>
    <row r="49" spans="1:12" ht="24" customHeight="1" x14ac:dyDescent="0.2">
      <c r="A49" s="159" t="s">
        <v>34</v>
      </c>
      <c r="B49" s="378" t="s">
        <v>37</v>
      </c>
      <c r="C49" s="378"/>
      <c r="D49" s="378"/>
      <c r="E49" s="378"/>
      <c r="F49" s="378"/>
      <c r="G49" s="378"/>
      <c r="H49" s="378"/>
      <c r="I49" s="159"/>
      <c r="J49" s="106"/>
      <c r="K49" s="99"/>
      <c r="L49" s="99"/>
    </row>
    <row r="50" spans="1:12" x14ac:dyDescent="0.2">
      <c r="A50" s="159">
        <v>2</v>
      </c>
      <c r="B50" s="377" t="s">
        <v>38</v>
      </c>
      <c r="C50" s="377"/>
      <c r="D50" s="377"/>
      <c r="E50" s="377"/>
      <c r="F50" s="377"/>
      <c r="G50" s="377"/>
      <c r="H50" s="377"/>
      <c r="I50" s="159" t="s">
        <v>14</v>
      </c>
      <c r="J50" s="106"/>
    </row>
    <row r="51" spans="1:12" ht="34.9" customHeight="1" x14ac:dyDescent="0.2">
      <c r="A51" s="159" t="s">
        <v>39</v>
      </c>
      <c r="B51" s="378" t="s">
        <v>40</v>
      </c>
      <c r="C51" s="378"/>
      <c r="D51" s="378"/>
      <c r="E51" s="378"/>
      <c r="F51" s="378"/>
      <c r="G51" s="378"/>
      <c r="H51" s="378"/>
      <c r="I51" s="159"/>
      <c r="J51" s="106">
        <f>J45*2.9%</f>
        <v>186210.96006144391</v>
      </c>
    </row>
    <row r="52" spans="1:12" x14ac:dyDescent="0.2">
      <c r="A52" s="159" t="s">
        <v>41</v>
      </c>
      <c r="B52" s="377" t="s">
        <v>45</v>
      </c>
      <c r="C52" s="377"/>
      <c r="D52" s="377"/>
      <c r="E52" s="377"/>
      <c r="F52" s="377"/>
      <c r="G52" s="377"/>
      <c r="H52" s="377"/>
      <c r="I52" s="159"/>
      <c r="J52" s="106"/>
    </row>
    <row r="53" spans="1:12" ht="27" customHeight="1" x14ac:dyDescent="0.2">
      <c r="A53" s="107" t="s">
        <v>43</v>
      </c>
      <c r="B53" s="378" t="s">
        <v>44</v>
      </c>
      <c r="C53" s="378"/>
      <c r="D53" s="378"/>
      <c r="E53" s="378"/>
      <c r="F53" s="378"/>
      <c r="G53" s="378"/>
      <c r="H53" s="378"/>
      <c r="I53" s="159"/>
      <c r="J53" s="106">
        <f>J45*0.2%</f>
        <v>12842.135176651305</v>
      </c>
    </row>
    <row r="54" spans="1:12" ht="22.9" customHeight="1" x14ac:dyDescent="0.2">
      <c r="A54" s="159" t="s">
        <v>46</v>
      </c>
      <c r="B54" s="378" t="s">
        <v>47</v>
      </c>
      <c r="C54" s="378"/>
      <c r="D54" s="378"/>
      <c r="E54" s="378"/>
      <c r="F54" s="378"/>
      <c r="G54" s="378"/>
      <c r="H54" s="378"/>
      <c r="I54" s="159"/>
      <c r="J54" s="106"/>
    </row>
    <row r="55" spans="1:12" ht="25.15" customHeight="1" x14ac:dyDescent="0.2">
      <c r="A55" s="159" t="s">
        <v>48</v>
      </c>
      <c r="B55" s="378" t="s">
        <v>49</v>
      </c>
      <c r="C55" s="378"/>
      <c r="D55" s="378"/>
      <c r="E55" s="378"/>
      <c r="F55" s="378"/>
      <c r="G55" s="378"/>
      <c r="H55" s="378"/>
      <c r="I55" s="159"/>
      <c r="J55" s="106"/>
    </row>
    <row r="56" spans="1:12" ht="24.6" customHeight="1" x14ac:dyDescent="0.2">
      <c r="A56" s="159">
        <v>3</v>
      </c>
      <c r="B56" s="378" t="s">
        <v>50</v>
      </c>
      <c r="C56" s="378"/>
      <c r="D56" s="378"/>
      <c r="E56" s="378"/>
      <c r="F56" s="378"/>
      <c r="G56" s="378"/>
      <c r="H56" s="378"/>
      <c r="I56" s="159"/>
      <c r="J56" s="106">
        <f>J45*5.1%</f>
        <v>327474.44700460823</v>
      </c>
    </row>
    <row r="57" spans="1:12" x14ac:dyDescent="0.2">
      <c r="A57" s="159"/>
      <c r="B57" s="379" t="s">
        <v>13</v>
      </c>
      <c r="C57" s="379"/>
      <c r="D57" s="379"/>
      <c r="E57" s="379"/>
      <c r="F57" s="379"/>
      <c r="G57" s="379"/>
      <c r="H57" s="379"/>
      <c r="I57" s="159" t="s">
        <v>14</v>
      </c>
      <c r="J57" s="106">
        <f>SUM(J47:J56)</f>
        <v>1939162.4116743472</v>
      </c>
      <c r="K57" s="108"/>
      <c r="L57" s="108"/>
    </row>
    <row r="58" spans="1:12" x14ac:dyDescent="0.2">
      <c r="B58" s="395"/>
      <c r="C58" s="395"/>
      <c r="D58" s="395"/>
      <c r="E58" s="395"/>
      <c r="F58" s="395"/>
      <c r="G58" s="395"/>
      <c r="H58" s="395"/>
    </row>
    <row r="59" spans="1:12" x14ac:dyDescent="0.2">
      <c r="B59" s="93" t="s">
        <v>121</v>
      </c>
      <c r="J59" s="108">
        <f>J44</f>
        <v>8360230</v>
      </c>
    </row>
    <row r="61" spans="1:12" s="109" customFormat="1" ht="15.75" customHeight="1" x14ac:dyDescent="0.2">
      <c r="B61" s="109" t="s">
        <v>55</v>
      </c>
      <c r="E61" s="156"/>
    </row>
    <row r="62" spans="1:12" x14ac:dyDescent="0.2">
      <c r="K62" s="108"/>
      <c r="L62" s="108"/>
    </row>
    <row r="63" spans="1:12" x14ac:dyDescent="0.2">
      <c r="A63" s="93" t="s">
        <v>59</v>
      </c>
      <c r="E63" s="150">
        <v>851</v>
      </c>
      <c r="K63" s="108"/>
      <c r="L63" s="108"/>
    </row>
    <row r="64" spans="1:12" x14ac:dyDescent="0.2">
      <c r="A64" s="93" t="s">
        <v>58</v>
      </c>
      <c r="E64" s="150" t="s">
        <v>101</v>
      </c>
    </row>
    <row r="66" spans="1:10" ht="52.9" customHeight="1" x14ac:dyDescent="0.2">
      <c r="A66" s="110" t="s">
        <v>3</v>
      </c>
      <c r="B66" s="382" t="s">
        <v>16</v>
      </c>
      <c r="C66" s="382"/>
      <c r="D66" s="382"/>
      <c r="E66" s="382" t="s">
        <v>60</v>
      </c>
      <c r="F66" s="382"/>
      <c r="G66" s="153" t="s">
        <v>61</v>
      </c>
      <c r="H66" s="382" t="s">
        <v>122</v>
      </c>
      <c r="I66" s="396"/>
      <c r="J66" s="111"/>
    </row>
    <row r="67" spans="1:10" s="114" customFormat="1" ht="8.4499999999999993" customHeight="1" x14ac:dyDescent="0.2">
      <c r="A67" s="112">
        <v>1</v>
      </c>
      <c r="B67" s="388">
        <v>2</v>
      </c>
      <c r="C67" s="388"/>
      <c r="D67" s="388"/>
      <c r="E67" s="388">
        <v>3</v>
      </c>
      <c r="F67" s="388"/>
      <c r="G67" s="155">
        <v>4</v>
      </c>
      <c r="H67" s="393">
        <v>5</v>
      </c>
      <c r="I67" s="394"/>
      <c r="J67" s="113"/>
    </row>
    <row r="68" spans="1:10" x14ac:dyDescent="0.2">
      <c r="A68" s="151">
        <v>1</v>
      </c>
      <c r="B68" s="380" t="s">
        <v>100</v>
      </c>
      <c r="C68" s="380"/>
      <c r="D68" s="380"/>
      <c r="E68" s="371">
        <v>27801</v>
      </c>
      <c r="F68" s="371"/>
      <c r="G68" s="154">
        <v>2.2000000000000002</v>
      </c>
      <c r="H68" s="367">
        <f>E68*G68%</f>
        <v>611.62200000000007</v>
      </c>
      <c r="I68" s="381"/>
      <c r="J68" s="115"/>
    </row>
    <row r="69" spans="1:10" x14ac:dyDescent="0.2">
      <c r="A69" s="151"/>
      <c r="B69" s="380"/>
      <c r="C69" s="380"/>
      <c r="D69" s="380"/>
      <c r="E69" s="371"/>
      <c r="F69" s="371"/>
      <c r="G69" s="154"/>
      <c r="H69" s="367"/>
      <c r="I69" s="381"/>
      <c r="J69" s="115"/>
    </row>
    <row r="70" spans="1:10" x14ac:dyDescent="0.2">
      <c r="A70" s="151"/>
      <c r="B70" s="382" t="s">
        <v>13</v>
      </c>
      <c r="C70" s="382"/>
      <c r="D70" s="382"/>
      <c r="E70" s="371" t="s">
        <v>14</v>
      </c>
      <c r="F70" s="371"/>
      <c r="G70" s="154" t="s">
        <v>14</v>
      </c>
      <c r="H70" s="367">
        <f>SUM(H68:I69)</f>
        <v>611.62200000000007</v>
      </c>
      <c r="I70" s="381"/>
      <c r="J70" s="115"/>
    </row>
    <row r="71" spans="1:10" x14ac:dyDescent="0.2">
      <c r="B71" s="109" t="s">
        <v>121</v>
      </c>
      <c r="C71" s="109"/>
      <c r="D71" s="109"/>
      <c r="E71" s="156"/>
      <c r="F71" s="109"/>
      <c r="G71" s="109"/>
      <c r="H71" s="109"/>
      <c r="I71" s="116">
        <v>600</v>
      </c>
    </row>
    <row r="74" spans="1:10" s="109" customFormat="1" x14ac:dyDescent="0.2">
      <c r="B74" s="109" t="s">
        <v>129</v>
      </c>
      <c r="E74" s="156"/>
    </row>
    <row r="76" spans="1:10" x14ac:dyDescent="0.2">
      <c r="A76" s="93" t="s">
        <v>59</v>
      </c>
      <c r="E76" s="150">
        <v>244</v>
      </c>
    </row>
    <row r="77" spans="1:10" x14ac:dyDescent="0.2">
      <c r="A77" s="93" t="s">
        <v>58</v>
      </c>
      <c r="E77" s="150" t="s">
        <v>102</v>
      </c>
    </row>
    <row r="79" spans="1:10" x14ac:dyDescent="0.2">
      <c r="C79" s="93" t="s">
        <v>71</v>
      </c>
    </row>
    <row r="81" spans="1:10" ht="27" customHeight="1" x14ac:dyDescent="0.2">
      <c r="A81" s="153" t="s">
        <v>3</v>
      </c>
      <c r="B81" s="382" t="s">
        <v>16</v>
      </c>
      <c r="C81" s="382"/>
      <c r="D81" s="382" t="s">
        <v>67</v>
      </c>
      <c r="E81" s="382"/>
      <c r="F81" s="158" t="s">
        <v>68</v>
      </c>
      <c r="G81" s="397" t="s">
        <v>69</v>
      </c>
      <c r="H81" s="397"/>
      <c r="I81" s="382" t="s">
        <v>70</v>
      </c>
      <c r="J81" s="382"/>
    </row>
    <row r="82" spans="1:10" x14ac:dyDescent="0.2">
      <c r="A82" s="117">
        <v>1</v>
      </c>
      <c r="B82" s="398">
        <v>2</v>
      </c>
      <c r="C82" s="398"/>
      <c r="D82" s="398">
        <v>3</v>
      </c>
      <c r="E82" s="398"/>
      <c r="F82" s="117">
        <v>4</v>
      </c>
      <c r="G82" s="400">
        <v>5</v>
      </c>
      <c r="H82" s="400"/>
      <c r="I82" s="398">
        <v>6</v>
      </c>
      <c r="J82" s="398"/>
    </row>
    <row r="83" spans="1:10" x14ac:dyDescent="0.2">
      <c r="A83" s="159"/>
      <c r="B83" s="380" t="s">
        <v>97</v>
      </c>
      <c r="C83" s="380"/>
      <c r="D83" s="399">
        <v>1</v>
      </c>
      <c r="E83" s="399"/>
      <c r="F83" s="118">
        <v>12</v>
      </c>
      <c r="G83" s="367">
        <f>I83/F83</f>
        <v>400</v>
      </c>
      <c r="H83" s="367"/>
      <c r="I83" s="371">
        <v>4800</v>
      </c>
      <c r="J83" s="371"/>
    </row>
    <row r="84" spans="1:10" x14ac:dyDescent="0.2">
      <c r="A84" s="159"/>
      <c r="B84" s="380" t="s">
        <v>108</v>
      </c>
      <c r="C84" s="380"/>
      <c r="D84" s="399">
        <v>1</v>
      </c>
      <c r="E84" s="399"/>
      <c r="F84" s="118">
        <v>12</v>
      </c>
      <c r="G84" s="367">
        <f t="shared" ref="G84:G86" si="2">I84/F84</f>
        <v>1600</v>
      </c>
      <c r="H84" s="367"/>
      <c r="I84" s="371">
        <v>19200</v>
      </c>
      <c r="J84" s="371"/>
    </row>
    <row r="85" spans="1:10" x14ac:dyDescent="0.2">
      <c r="A85" s="159"/>
      <c r="B85" s="380" t="s">
        <v>509</v>
      </c>
      <c r="C85" s="380"/>
      <c r="D85" s="399">
        <v>1</v>
      </c>
      <c r="E85" s="399"/>
      <c r="F85" s="118">
        <v>12</v>
      </c>
      <c r="G85" s="367">
        <f t="shared" ref="G85" si="3">I85/F85</f>
        <v>1600</v>
      </c>
      <c r="H85" s="367"/>
      <c r="I85" s="371">
        <v>19200</v>
      </c>
      <c r="J85" s="371"/>
    </row>
    <row r="86" spans="1:10" x14ac:dyDescent="0.2">
      <c r="A86" s="159"/>
      <c r="B86" s="380" t="s">
        <v>421</v>
      </c>
      <c r="C86" s="380"/>
      <c r="D86" s="399">
        <v>1</v>
      </c>
      <c r="E86" s="399"/>
      <c r="F86" s="118">
        <v>1</v>
      </c>
      <c r="G86" s="367">
        <f t="shared" si="2"/>
        <v>2400</v>
      </c>
      <c r="H86" s="367"/>
      <c r="I86" s="371">
        <v>2400</v>
      </c>
      <c r="J86" s="371"/>
    </row>
    <row r="87" spans="1:10" x14ac:dyDescent="0.2">
      <c r="A87" s="159"/>
      <c r="B87" s="382" t="s">
        <v>13</v>
      </c>
      <c r="C87" s="382"/>
      <c r="D87" s="371" t="s">
        <v>14</v>
      </c>
      <c r="E87" s="371"/>
      <c r="F87" s="119" t="s">
        <v>14</v>
      </c>
      <c r="G87" s="367" t="s">
        <v>14</v>
      </c>
      <c r="H87" s="367"/>
      <c r="I87" s="371">
        <f>SUM(I83:J86)</f>
        <v>45600</v>
      </c>
      <c r="J87" s="371"/>
    </row>
    <row r="88" spans="1:10" ht="15" customHeight="1" x14ac:dyDescent="0.2">
      <c r="B88" s="109" t="s">
        <v>121</v>
      </c>
      <c r="C88" s="109"/>
      <c r="D88" s="109"/>
      <c r="E88" s="156"/>
      <c r="F88" s="109"/>
      <c r="G88" s="109"/>
      <c r="H88" s="109"/>
      <c r="I88" s="425">
        <f>I87</f>
        <v>45600</v>
      </c>
      <c r="J88" s="425"/>
    </row>
    <row r="90" spans="1:10" x14ac:dyDescent="0.2">
      <c r="C90" s="93" t="s">
        <v>75</v>
      </c>
    </row>
    <row r="91" spans="1:10" ht="10.5" customHeight="1" x14ac:dyDescent="0.2"/>
    <row r="92" spans="1:10" s="120" customFormat="1" ht="36" customHeight="1" x14ac:dyDescent="0.2">
      <c r="A92" s="153" t="s">
        <v>3</v>
      </c>
      <c r="B92" s="382" t="s">
        <v>51</v>
      </c>
      <c r="C92" s="382"/>
      <c r="D92" s="382" t="s">
        <v>76</v>
      </c>
      <c r="E92" s="382"/>
      <c r="F92" s="158" t="s">
        <v>77</v>
      </c>
      <c r="G92" s="397" t="s">
        <v>78</v>
      </c>
      <c r="H92" s="397"/>
      <c r="I92" s="382" t="s">
        <v>123</v>
      </c>
      <c r="J92" s="382"/>
    </row>
    <row r="93" spans="1:10" x14ac:dyDescent="0.2">
      <c r="A93" s="112">
        <v>1</v>
      </c>
      <c r="B93" s="388">
        <v>2</v>
      </c>
      <c r="C93" s="388"/>
      <c r="D93" s="388">
        <v>3</v>
      </c>
      <c r="E93" s="388"/>
      <c r="F93" s="112">
        <v>4</v>
      </c>
      <c r="G93" s="393">
        <v>5</v>
      </c>
      <c r="H93" s="393"/>
      <c r="I93" s="388">
        <v>6</v>
      </c>
      <c r="J93" s="388"/>
    </row>
    <row r="94" spans="1:10" x14ac:dyDescent="0.2">
      <c r="A94" s="159">
        <v>1</v>
      </c>
      <c r="B94" s="389" t="s">
        <v>103</v>
      </c>
      <c r="C94" s="401"/>
      <c r="D94" s="373">
        <f>73100/2137.82</f>
        <v>34.193711350815313</v>
      </c>
      <c r="E94" s="374"/>
      <c r="F94" s="119">
        <v>2137.8200000000002</v>
      </c>
      <c r="G94" s="367">
        <v>1</v>
      </c>
      <c r="H94" s="367"/>
      <c r="I94" s="371">
        <f>D94*F94*G94</f>
        <v>73100</v>
      </c>
      <c r="J94" s="371"/>
    </row>
    <row r="95" spans="1:10" ht="12" customHeight="1" x14ac:dyDescent="0.2">
      <c r="A95" s="159">
        <v>2</v>
      </c>
      <c r="B95" s="389" t="s">
        <v>105</v>
      </c>
      <c r="C95" s="401"/>
      <c r="D95" s="373">
        <f>0/38.43</f>
        <v>0</v>
      </c>
      <c r="E95" s="374"/>
      <c r="F95" s="166">
        <v>38.43</v>
      </c>
      <c r="G95" s="367">
        <v>1</v>
      </c>
      <c r="H95" s="367"/>
      <c r="I95" s="371">
        <f t="shared" ref="I95:I96" si="4">D95*F95*G95</f>
        <v>0</v>
      </c>
      <c r="J95" s="371"/>
    </row>
    <row r="96" spans="1:10" x14ac:dyDescent="0.2">
      <c r="A96" s="159">
        <v>3</v>
      </c>
      <c r="B96" s="389" t="s">
        <v>104</v>
      </c>
      <c r="C96" s="401"/>
      <c r="D96" s="373">
        <f>12000/6.5</f>
        <v>1846.1538461538462</v>
      </c>
      <c r="E96" s="374"/>
      <c r="F96" s="119">
        <v>6.5</v>
      </c>
      <c r="G96" s="367">
        <v>1</v>
      </c>
      <c r="H96" s="367"/>
      <c r="I96" s="371">
        <f t="shared" si="4"/>
        <v>12000</v>
      </c>
      <c r="J96" s="371"/>
    </row>
    <row r="97" spans="1:10" x14ac:dyDescent="0.2">
      <c r="A97" s="159">
        <v>4</v>
      </c>
      <c r="B97" s="389" t="s">
        <v>106</v>
      </c>
      <c r="C97" s="401"/>
      <c r="D97" s="373">
        <f>758/23.46</f>
        <v>32.310315430520035</v>
      </c>
      <c r="E97" s="374"/>
      <c r="F97" s="119">
        <v>23.46</v>
      </c>
      <c r="G97" s="367">
        <v>1</v>
      </c>
      <c r="H97" s="367"/>
      <c r="I97" s="371">
        <f>D97*F97*G97</f>
        <v>758</v>
      </c>
      <c r="J97" s="371"/>
    </row>
    <row r="98" spans="1:10" x14ac:dyDescent="0.2">
      <c r="A98" s="159">
        <v>5</v>
      </c>
      <c r="B98" s="389" t="s">
        <v>107</v>
      </c>
      <c r="C98" s="401"/>
      <c r="D98" s="373">
        <f>4242/30.12</f>
        <v>140.83665338645417</v>
      </c>
      <c r="E98" s="374"/>
      <c r="F98" s="119">
        <v>30.12</v>
      </c>
      <c r="G98" s="367">
        <v>1</v>
      </c>
      <c r="H98" s="367"/>
      <c r="I98" s="371">
        <f>D98*F98*G98</f>
        <v>4242</v>
      </c>
      <c r="J98" s="371"/>
    </row>
    <row r="99" spans="1:10" x14ac:dyDescent="0.2">
      <c r="A99" s="159">
        <v>6</v>
      </c>
      <c r="B99" s="389" t="s">
        <v>506</v>
      </c>
      <c r="C99" s="401"/>
      <c r="D99" s="373"/>
      <c r="E99" s="374"/>
      <c r="F99" s="119"/>
      <c r="G99" s="367">
        <v>1</v>
      </c>
      <c r="H99" s="367"/>
      <c r="I99" s="371">
        <f t="shared" ref="I99" si="5">D99*F99*G99</f>
        <v>0</v>
      </c>
      <c r="J99" s="371"/>
    </row>
    <row r="100" spans="1:10" x14ac:dyDescent="0.2">
      <c r="A100" s="151"/>
      <c r="B100" s="396" t="s">
        <v>13</v>
      </c>
      <c r="C100" s="423"/>
      <c r="D100" s="373" t="s">
        <v>14</v>
      </c>
      <c r="E100" s="374"/>
      <c r="F100" s="119" t="s">
        <v>14</v>
      </c>
      <c r="G100" s="367" t="s">
        <v>14</v>
      </c>
      <c r="H100" s="367"/>
      <c r="I100" s="421">
        <f>SUM(I94:J99)</f>
        <v>90100</v>
      </c>
      <c r="J100" s="421"/>
    </row>
    <row r="101" spans="1:10" ht="24" customHeight="1" x14ac:dyDescent="0.2">
      <c r="A101" s="159">
        <v>7</v>
      </c>
      <c r="B101" s="389" t="s">
        <v>507</v>
      </c>
      <c r="C101" s="401"/>
      <c r="D101" s="373">
        <f>1500/438.02</f>
        <v>3.4245011643303962</v>
      </c>
      <c r="E101" s="374"/>
      <c r="F101" s="119">
        <v>438.02</v>
      </c>
      <c r="G101" s="367">
        <v>1</v>
      </c>
      <c r="H101" s="367"/>
      <c r="I101" s="371">
        <f>D101*F101*G101</f>
        <v>1500</v>
      </c>
      <c r="J101" s="371"/>
    </row>
    <row r="102" spans="1:10" x14ac:dyDescent="0.2">
      <c r="A102" s="159"/>
      <c r="B102" s="382" t="s">
        <v>508</v>
      </c>
      <c r="C102" s="382"/>
      <c r="D102" s="371" t="s">
        <v>14</v>
      </c>
      <c r="E102" s="371"/>
      <c r="F102" s="119" t="s">
        <v>14</v>
      </c>
      <c r="G102" s="367" t="s">
        <v>14</v>
      </c>
      <c r="H102" s="367"/>
      <c r="I102" s="421">
        <f>I100+I101</f>
        <v>91600</v>
      </c>
      <c r="J102" s="421"/>
    </row>
    <row r="103" spans="1:10" x14ac:dyDescent="0.2">
      <c r="A103" s="121"/>
      <c r="B103" s="109" t="s">
        <v>121</v>
      </c>
      <c r="C103" s="122"/>
      <c r="D103" s="123"/>
      <c r="E103" s="123"/>
      <c r="F103" s="124"/>
      <c r="G103" s="125"/>
      <c r="H103" s="125"/>
      <c r="I103" s="376">
        <f>I102</f>
        <v>91600</v>
      </c>
      <c r="J103" s="376"/>
    </row>
    <row r="105" spans="1:10" x14ac:dyDescent="0.2">
      <c r="C105" s="93" t="s">
        <v>74</v>
      </c>
    </row>
    <row r="106" spans="1:10" ht="24.6" customHeight="1" x14ac:dyDescent="0.2"/>
    <row r="107" spans="1:10" x14ac:dyDescent="0.2">
      <c r="A107" s="110" t="s">
        <v>3</v>
      </c>
      <c r="B107" s="382" t="s">
        <v>51</v>
      </c>
      <c r="C107" s="382"/>
      <c r="D107" s="382"/>
      <c r="E107" s="382" t="s">
        <v>79</v>
      </c>
      <c r="F107" s="382"/>
      <c r="G107" s="382" t="s">
        <v>80</v>
      </c>
      <c r="H107" s="382"/>
      <c r="I107" s="382" t="s">
        <v>81</v>
      </c>
      <c r="J107" s="382"/>
    </row>
    <row r="108" spans="1:10" x14ac:dyDescent="0.2">
      <c r="A108" s="151">
        <v>1</v>
      </c>
      <c r="B108" s="382">
        <v>2</v>
      </c>
      <c r="C108" s="382"/>
      <c r="D108" s="382"/>
      <c r="E108" s="382">
        <v>3</v>
      </c>
      <c r="F108" s="382"/>
      <c r="G108" s="397">
        <v>4</v>
      </c>
      <c r="H108" s="397"/>
      <c r="I108" s="397">
        <v>5</v>
      </c>
      <c r="J108" s="397"/>
    </row>
    <row r="109" spans="1:10" ht="15" customHeight="1" x14ac:dyDescent="0.2">
      <c r="A109" s="151"/>
      <c r="B109" s="380" t="s">
        <v>155</v>
      </c>
      <c r="C109" s="380"/>
      <c r="D109" s="380"/>
      <c r="E109" s="382">
        <v>3</v>
      </c>
      <c r="F109" s="382"/>
      <c r="G109" s="397">
        <v>51560</v>
      </c>
      <c r="H109" s="397"/>
      <c r="I109" s="402"/>
      <c r="J109" s="402"/>
    </row>
    <row r="110" spans="1:10" x14ac:dyDescent="0.2">
      <c r="A110" s="151"/>
      <c r="B110" s="380" t="s">
        <v>155</v>
      </c>
      <c r="C110" s="380"/>
      <c r="D110" s="380"/>
      <c r="E110" s="382">
        <v>9</v>
      </c>
      <c r="F110" s="382"/>
      <c r="G110" s="397">
        <v>75075</v>
      </c>
      <c r="H110" s="397"/>
      <c r="I110" s="402"/>
      <c r="J110" s="402"/>
    </row>
    <row r="111" spans="1:10" x14ac:dyDescent="0.2">
      <c r="A111" s="151"/>
      <c r="B111" s="389" t="s">
        <v>13</v>
      </c>
      <c r="C111" s="413"/>
      <c r="D111" s="401"/>
      <c r="E111" s="396" t="s">
        <v>14</v>
      </c>
      <c r="F111" s="423"/>
      <c r="G111" s="397" t="s">
        <v>14</v>
      </c>
      <c r="H111" s="397"/>
      <c r="I111" s="427">
        <f>SUM(I109:J110)</f>
        <v>0</v>
      </c>
      <c r="J111" s="427"/>
    </row>
    <row r="112" spans="1:10" ht="15" customHeight="1" x14ac:dyDescent="0.2">
      <c r="B112" s="126" t="s">
        <v>121</v>
      </c>
      <c r="C112" s="127"/>
      <c r="D112" s="127"/>
      <c r="E112" s="127"/>
      <c r="F112" s="127"/>
      <c r="G112" s="128"/>
      <c r="H112" s="128"/>
      <c r="I112" s="425">
        <f>I111</f>
        <v>0</v>
      </c>
      <c r="J112" s="425"/>
    </row>
    <row r="113" spans="1:10" x14ac:dyDescent="0.2">
      <c r="J113" s="129"/>
    </row>
    <row r="114" spans="1:10" x14ac:dyDescent="0.2">
      <c r="J114" s="129"/>
    </row>
    <row r="115" spans="1:10" x14ac:dyDescent="0.2">
      <c r="C115" s="93" t="s">
        <v>109</v>
      </c>
    </row>
    <row r="117" spans="1:10" ht="28.15" customHeight="1" x14ac:dyDescent="0.2">
      <c r="A117" s="110" t="s">
        <v>3</v>
      </c>
      <c r="B117" s="382" t="s">
        <v>16</v>
      </c>
      <c r="C117" s="382"/>
      <c r="D117" s="382"/>
      <c r="E117" s="382" t="s">
        <v>82</v>
      </c>
      <c r="F117" s="382"/>
      <c r="G117" s="382" t="s">
        <v>83</v>
      </c>
      <c r="H117" s="382"/>
      <c r="I117" s="382" t="s">
        <v>84</v>
      </c>
      <c r="J117" s="382"/>
    </row>
    <row r="118" spans="1:10" x14ac:dyDescent="0.2">
      <c r="A118" s="151">
        <v>1</v>
      </c>
      <c r="B118" s="399">
        <v>2</v>
      </c>
      <c r="C118" s="399"/>
      <c r="D118" s="399"/>
      <c r="E118" s="399">
        <v>3</v>
      </c>
      <c r="F118" s="399"/>
      <c r="G118" s="366">
        <v>4</v>
      </c>
      <c r="H118" s="366"/>
      <c r="I118" s="366">
        <v>5</v>
      </c>
      <c r="J118" s="366"/>
    </row>
    <row r="119" spans="1:10" x14ac:dyDescent="0.2">
      <c r="A119" s="130">
        <v>1</v>
      </c>
      <c r="B119" s="372" t="s">
        <v>423</v>
      </c>
      <c r="C119" s="372"/>
      <c r="D119" s="372"/>
      <c r="E119" s="404" t="s">
        <v>422</v>
      </c>
      <c r="F119" s="405"/>
      <c r="G119" s="375" t="s">
        <v>127</v>
      </c>
      <c r="H119" s="375"/>
      <c r="I119" s="371"/>
      <c r="J119" s="371"/>
    </row>
    <row r="120" spans="1:10" ht="24" customHeight="1" x14ac:dyDescent="0.2">
      <c r="A120" s="130">
        <v>2</v>
      </c>
      <c r="B120" s="372" t="s">
        <v>153</v>
      </c>
      <c r="C120" s="372"/>
      <c r="D120" s="372"/>
      <c r="E120" s="406"/>
      <c r="F120" s="407"/>
      <c r="G120" s="375" t="s">
        <v>127</v>
      </c>
      <c r="H120" s="375"/>
      <c r="I120" s="371">
        <v>38400</v>
      </c>
      <c r="J120" s="371"/>
    </row>
    <row r="121" spans="1:10" x14ac:dyDescent="0.2">
      <c r="A121" s="130">
        <v>3</v>
      </c>
      <c r="B121" s="372" t="s">
        <v>112</v>
      </c>
      <c r="C121" s="372"/>
      <c r="D121" s="372"/>
      <c r="E121" s="406"/>
      <c r="F121" s="407"/>
      <c r="G121" s="375" t="s">
        <v>127</v>
      </c>
      <c r="H121" s="375"/>
      <c r="I121" s="371">
        <v>7800</v>
      </c>
      <c r="J121" s="371"/>
    </row>
    <row r="122" spans="1:10" x14ac:dyDescent="0.2">
      <c r="A122" s="130">
        <v>4</v>
      </c>
      <c r="B122" s="372" t="s">
        <v>433</v>
      </c>
      <c r="C122" s="372"/>
      <c r="D122" s="372"/>
      <c r="E122" s="408"/>
      <c r="F122" s="407"/>
      <c r="G122" s="375" t="s">
        <v>127</v>
      </c>
      <c r="H122" s="375"/>
      <c r="I122" s="371"/>
      <c r="J122" s="371"/>
    </row>
    <row r="123" spans="1:10" x14ac:dyDescent="0.2">
      <c r="A123" s="130">
        <v>5</v>
      </c>
      <c r="B123" s="372" t="s">
        <v>434</v>
      </c>
      <c r="C123" s="372"/>
      <c r="D123" s="372"/>
      <c r="E123" s="408"/>
      <c r="F123" s="407"/>
      <c r="G123" s="375" t="s">
        <v>127</v>
      </c>
      <c r="H123" s="375"/>
      <c r="I123" s="371">
        <v>24000</v>
      </c>
      <c r="J123" s="371"/>
    </row>
    <row r="124" spans="1:10" ht="24.6" customHeight="1" x14ac:dyDescent="0.2">
      <c r="A124" s="130">
        <v>6</v>
      </c>
      <c r="B124" s="372" t="s">
        <v>440</v>
      </c>
      <c r="C124" s="372"/>
      <c r="D124" s="372"/>
      <c r="E124" s="406"/>
      <c r="F124" s="407"/>
      <c r="G124" s="375" t="s">
        <v>127</v>
      </c>
      <c r="H124" s="375"/>
      <c r="I124" s="371"/>
      <c r="J124" s="371"/>
    </row>
    <row r="125" spans="1:10" ht="24.6" customHeight="1" x14ac:dyDescent="0.2">
      <c r="A125" s="130">
        <v>7</v>
      </c>
      <c r="B125" s="372" t="s">
        <v>510</v>
      </c>
      <c r="C125" s="372"/>
      <c r="D125" s="372"/>
      <c r="E125" s="408"/>
      <c r="F125" s="407"/>
      <c r="G125" s="375">
        <v>2</v>
      </c>
      <c r="H125" s="375"/>
      <c r="I125" s="371">
        <v>52200</v>
      </c>
      <c r="J125" s="371"/>
    </row>
    <row r="126" spans="1:10" x14ac:dyDescent="0.2">
      <c r="A126" s="130">
        <v>8</v>
      </c>
      <c r="B126" s="411" t="s">
        <v>435</v>
      </c>
      <c r="C126" s="424"/>
      <c r="D126" s="412"/>
      <c r="E126" s="406"/>
      <c r="F126" s="407"/>
      <c r="G126" s="375">
        <v>2</v>
      </c>
      <c r="H126" s="375"/>
      <c r="I126" s="409"/>
      <c r="J126" s="410"/>
    </row>
    <row r="127" spans="1:10" x14ac:dyDescent="0.2">
      <c r="A127" s="130">
        <v>9</v>
      </c>
      <c r="B127" s="411" t="s">
        <v>511</v>
      </c>
      <c r="C127" s="424"/>
      <c r="D127" s="412"/>
      <c r="E127" s="406"/>
      <c r="F127" s="407"/>
      <c r="G127" s="411">
        <v>12</v>
      </c>
      <c r="H127" s="412"/>
      <c r="I127" s="409">
        <v>21000</v>
      </c>
      <c r="J127" s="410"/>
    </row>
    <row r="128" spans="1:10" x14ac:dyDescent="0.2">
      <c r="A128" s="130">
        <v>10</v>
      </c>
      <c r="B128" s="372" t="s">
        <v>130</v>
      </c>
      <c r="C128" s="372"/>
      <c r="D128" s="372"/>
      <c r="E128" s="406"/>
      <c r="F128" s="407"/>
      <c r="G128" s="375" t="s">
        <v>413</v>
      </c>
      <c r="H128" s="375"/>
      <c r="I128" s="371">
        <v>3600</v>
      </c>
      <c r="J128" s="371"/>
    </row>
    <row r="129" spans="1:10" ht="19.5" customHeight="1" x14ac:dyDescent="0.2">
      <c r="A129" s="130">
        <v>11</v>
      </c>
      <c r="B129" s="372" t="s">
        <v>131</v>
      </c>
      <c r="C129" s="372"/>
      <c r="D129" s="372"/>
      <c r="E129" s="406"/>
      <c r="F129" s="407"/>
      <c r="G129" s="375">
        <v>4</v>
      </c>
      <c r="H129" s="375"/>
      <c r="I129" s="371">
        <v>5400</v>
      </c>
      <c r="J129" s="371"/>
    </row>
    <row r="130" spans="1:10" x14ac:dyDescent="0.2">
      <c r="A130" s="131"/>
      <c r="B130" s="420" t="s">
        <v>13</v>
      </c>
      <c r="C130" s="420"/>
      <c r="D130" s="420"/>
      <c r="E130" s="420" t="s">
        <v>14</v>
      </c>
      <c r="F130" s="420"/>
      <c r="G130" s="420" t="s">
        <v>14</v>
      </c>
      <c r="H130" s="420"/>
      <c r="I130" s="421">
        <f>SUM(I119:J129)</f>
        <v>152400</v>
      </c>
      <c r="J130" s="421"/>
    </row>
    <row r="131" spans="1:10" x14ac:dyDescent="0.2">
      <c r="A131" s="132"/>
      <c r="B131" s="133"/>
      <c r="C131" s="133"/>
      <c r="D131" s="133"/>
      <c r="E131" s="133"/>
      <c r="F131" s="133"/>
      <c r="G131" s="133"/>
      <c r="H131" s="133"/>
      <c r="I131" s="134"/>
      <c r="J131" s="134"/>
    </row>
    <row r="132" spans="1:10" x14ac:dyDescent="0.2">
      <c r="B132" s="129" t="s">
        <v>121</v>
      </c>
      <c r="C132" s="129"/>
      <c r="D132" s="129"/>
      <c r="E132" s="135"/>
      <c r="F132" s="108"/>
      <c r="G132" s="108"/>
      <c r="H132" s="108"/>
      <c r="I132" s="426">
        <f>I130</f>
        <v>152400</v>
      </c>
      <c r="J132" s="426"/>
    </row>
    <row r="133" spans="1:10" x14ac:dyDescent="0.2">
      <c r="B133" s="129"/>
      <c r="C133" s="129"/>
      <c r="D133" s="129"/>
      <c r="E133" s="135"/>
      <c r="F133" s="108"/>
      <c r="G133" s="108"/>
      <c r="H133" s="108"/>
      <c r="I133" s="108"/>
      <c r="J133" s="108"/>
    </row>
    <row r="134" spans="1:10" x14ac:dyDescent="0.2">
      <c r="B134" s="149"/>
      <c r="C134" s="149" t="s">
        <v>110</v>
      </c>
      <c r="D134" s="149"/>
    </row>
    <row r="135" spans="1:10" x14ac:dyDescent="0.2">
      <c r="B135" s="149"/>
      <c r="C135" s="149"/>
      <c r="D135" s="149"/>
    </row>
    <row r="136" spans="1:10" ht="22.15" customHeight="1" x14ac:dyDescent="0.2">
      <c r="A136" s="110" t="s">
        <v>3</v>
      </c>
      <c r="B136" s="396" t="s">
        <v>16</v>
      </c>
      <c r="C136" s="422"/>
      <c r="D136" s="422"/>
      <c r="E136" s="422"/>
      <c r="F136" s="423"/>
      <c r="G136" s="382" t="s">
        <v>85</v>
      </c>
      <c r="H136" s="382"/>
      <c r="I136" s="382" t="s">
        <v>86</v>
      </c>
      <c r="J136" s="382"/>
    </row>
    <row r="137" spans="1:10" s="120" customFormat="1" ht="9.6" customHeight="1" x14ac:dyDescent="0.2">
      <c r="A137" s="112">
        <v>1</v>
      </c>
      <c r="B137" s="428">
        <v>2</v>
      </c>
      <c r="C137" s="429"/>
      <c r="D137" s="429"/>
      <c r="E137" s="429"/>
      <c r="F137" s="430"/>
      <c r="G137" s="393">
        <v>3</v>
      </c>
      <c r="H137" s="393"/>
      <c r="I137" s="393">
        <v>4</v>
      </c>
      <c r="J137" s="393"/>
    </row>
    <row r="138" spans="1:10" x14ac:dyDescent="0.2">
      <c r="A138" s="151">
        <v>1</v>
      </c>
      <c r="B138" s="389" t="s">
        <v>132</v>
      </c>
      <c r="C138" s="413"/>
      <c r="D138" s="413"/>
      <c r="E138" s="413"/>
      <c r="F138" s="401"/>
      <c r="G138" s="366">
        <v>12</v>
      </c>
      <c r="H138" s="366"/>
      <c r="I138" s="367">
        <v>174000</v>
      </c>
      <c r="J138" s="367"/>
    </row>
    <row r="139" spans="1:10" x14ac:dyDescent="0.2">
      <c r="A139" s="151">
        <v>2</v>
      </c>
      <c r="B139" s="389" t="s">
        <v>436</v>
      </c>
      <c r="C139" s="413"/>
      <c r="D139" s="413"/>
      <c r="E139" s="413"/>
      <c r="F139" s="401"/>
      <c r="G139" s="366">
        <v>12</v>
      </c>
      <c r="H139" s="366"/>
      <c r="I139" s="367">
        <v>14000</v>
      </c>
      <c r="J139" s="367"/>
    </row>
    <row r="140" spans="1:10" x14ac:dyDescent="0.2">
      <c r="A140" s="151">
        <v>3</v>
      </c>
      <c r="B140" s="389" t="s">
        <v>514</v>
      </c>
      <c r="C140" s="413"/>
      <c r="D140" s="413"/>
      <c r="E140" s="413"/>
      <c r="F140" s="401"/>
      <c r="G140" s="366">
        <v>1</v>
      </c>
      <c r="H140" s="366"/>
      <c r="I140" s="367">
        <v>5000</v>
      </c>
      <c r="J140" s="367"/>
    </row>
    <row r="141" spans="1:10" x14ac:dyDescent="0.2">
      <c r="A141" s="151">
        <v>4</v>
      </c>
      <c r="B141" s="389" t="s">
        <v>513</v>
      </c>
      <c r="C141" s="413"/>
      <c r="D141" s="413"/>
      <c r="E141" s="413"/>
      <c r="F141" s="401"/>
      <c r="G141" s="366">
        <v>1</v>
      </c>
      <c r="H141" s="366"/>
      <c r="I141" s="367">
        <v>10000</v>
      </c>
      <c r="J141" s="367"/>
    </row>
    <row r="142" spans="1:10" x14ac:dyDescent="0.2">
      <c r="A142" s="151">
        <v>5</v>
      </c>
      <c r="B142" s="389" t="s">
        <v>113</v>
      </c>
      <c r="C142" s="413"/>
      <c r="D142" s="413"/>
      <c r="E142" s="413"/>
      <c r="F142" s="401"/>
      <c r="G142" s="366">
        <v>1</v>
      </c>
      <c r="H142" s="366"/>
      <c r="I142" s="367">
        <v>29700</v>
      </c>
      <c r="J142" s="367"/>
    </row>
    <row r="143" spans="1:10" x14ac:dyDescent="0.2">
      <c r="A143" s="151">
        <v>6</v>
      </c>
      <c r="B143" s="389" t="s">
        <v>437</v>
      </c>
      <c r="C143" s="413"/>
      <c r="D143" s="413"/>
      <c r="E143" s="413"/>
      <c r="F143" s="401"/>
      <c r="G143" s="366">
        <v>1</v>
      </c>
      <c r="H143" s="366"/>
      <c r="I143" s="367">
        <v>13500</v>
      </c>
      <c r="J143" s="367"/>
    </row>
    <row r="144" spans="1:10" x14ac:dyDescent="0.2">
      <c r="A144" s="151">
        <v>7</v>
      </c>
      <c r="B144" s="389" t="s">
        <v>512</v>
      </c>
      <c r="C144" s="413"/>
      <c r="D144" s="413"/>
      <c r="E144" s="413"/>
      <c r="F144" s="401"/>
      <c r="G144" s="366">
        <v>1</v>
      </c>
      <c r="H144" s="366"/>
      <c r="I144" s="367">
        <v>27000</v>
      </c>
      <c r="J144" s="367"/>
    </row>
    <row r="145" spans="1:10" ht="10.9" customHeight="1" x14ac:dyDescent="0.2">
      <c r="A145" s="151">
        <v>8</v>
      </c>
      <c r="B145" s="389" t="s">
        <v>154</v>
      </c>
      <c r="C145" s="413"/>
      <c r="D145" s="413"/>
      <c r="E145" s="413"/>
      <c r="F145" s="401"/>
      <c r="G145" s="366">
        <v>1</v>
      </c>
      <c r="H145" s="366"/>
      <c r="I145" s="367"/>
      <c r="J145" s="367"/>
    </row>
    <row r="146" spans="1:10" x14ac:dyDescent="0.2">
      <c r="A146" s="151">
        <v>9</v>
      </c>
      <c r="B146" s="389" t="s">
        <v>114</v>
      </c>
      <c r="C146" s="413"/>
      <c r="D146" s="413"/>
      <c r="E146" s="413"/>
      <c r="F146" s="401"/>
      <c r="G146" s="366">
        <v>1</v>
      </c>
      <c r="H146" s="366"/>
      <c r="I146" s="367"/>
      <c r="J146" s="367"/>
    </row>
    <row r="147" spans="1:10" x14ac:dyDescent="0.2">
      <c r="A147" s="151">
        <v>10</v>
      </c>
      <c r="B147" s="414" t="s">
        <v>438</v>
      </c>
      <c r="C147" s="415"/>
      <c r="D147" s="415"/>
      <c r="E147" s="415"/>
      <c r="F147" s="416"/>
      <c r="G147" s="366">
        <v>1</v>
      </c>
      <c r="H147" s="366"/>
      <c r="I147" s="367"/>
      <c r="J147" s="367"/>
    </row>
    <row r="148" spans="1:10" x14ac:dyDescent="0.2">
      <c r="A148" s="151"/>
      <c r="B148" s="389" t="s">
        <v>13</v>
      </c>
      <c r="C148" s="413"/>
      <c r="D148" s="413"/>
      <c r="E148" s="413"/>
      <c r="F148" s="401"/>
      <c r="G148" s="367" t="s">
        <v>14</v>
      </c>
      <c r="H148" s="367"/>
      <c r="I148" s="417">
        <f>SUM(I138:I147)</f>
        <v>273200</v>
      </c>
      <c r="J148" s="417"/>
    </row>
    <row r="149" spans="1:10" x14ac:dyDescent="0.2">
      <c r="B149" s="136" t="s">
        <v>121</v>
      </c>
      <c r="C149" s="136"/>
      <c r="D149" s="136"/>
      <c r="E149" s="157"/>
      <c r="F149" s="116"/>
      <c r="G149" s="116"/>
      <c r="H149" s="116"/>
      <c r="I149" s="418">
        <f>I148</f>
        <v>273200</v>
      </c>
      <c r="J149" s="418"/>
    </row>
    <row r="150" spans="1:10" x14ac:dyDescent="0.2">
      <c r="B150" s="136"/>
      <c r="C150" s="136"/>
      <c r="D150" s="136"/>
      <c r="E150" s="157"/>
      <c r="F150" s="116"/>
      <c r="G150" s="116"/>
      <c r="H150" s="116"/>
      <c r="I150" s="161"/>
      <c r="J150" s="161"/>
    </row>
    <row r="151" spans="1:10" x14ac:dyDescent="0.2">
      <c r="B151" s="137"/>
      <c r="C151" s="137"/>
      <c r="D151" s="137"/>
      <c r="E151" s="137"/>
      <c r="F151" s="137"/>
      <c r="G151" s="125"/>
      <c r="H151" s="125"/>
      <c r="I151" s="403"/>
      <c r="J151" s="403"/>
    </row>
    <row r="152" spans="1:10" x14ac:dyDescent="0.2">
      <c r="B152" s="93" t="s">
        <v>87</v>
      </c>
      <c r="D152" s="150"/>
      <c r="E152" s="93"/>
    </row>
    <row r="154" spans="1:10" ht="22.15" customHeight="1" x14ac:dyDescent="0.2">
      <c r="A154" s="110" t="s">
        <v>3</v>
      </c>
      <c r="B154" s="382" t="s">
        <v>16</v>
      </c>
      <c r="C154" s="382"/>
      <c r="D154" s="382"/>
      <c r="E154" s="382" t="s">
        <v>79</v>
      </c>
      <c r="F154" s="382"/>
      <c r="G154" s="382" t="s">
        <v>88</v>
      </c>
      <c r="H154" s="382"/>
      <c r="I154" s="382" t="s">
        <v>124</v>
      </c>
      <c r="J154" s="382"/>
    </row>
    <row r="155" spans="1:10" x14ac:dyDescent="0.2">
      <c r="A155" s="151">
        <v>1</v>
      </c>
      <c r="B155" s="399">
        <v>2</v>
      </c>
      <c r="C155" s="399"/>
      <c r="D155" s="399"/>
      <c r="E155" s="399">
        <v>3</v>
      </c>
      <c r="F155" s="399"/>
      <c r="G155" s="366">
        <v>4</v>
      </c>
      <c r="H155" s="366"/>
      <c r="I155" s="366">
        <v>5</v>
      </c>
      <c r="J155" s="366"/>
    </row>
    <row r="156" spans="1:10" x14ac:dyDescent="0.2">
      <c r="A156" s="151"/>
      <c r="B156" s="372" t="s">
        <v>414</v>
      </c>
      <c r="C156" s="372"/>
      <c r="D156" s="372"/>
      <c r="E156" s="371">
        <v>50</v>
      </c>
      <c r="F156" s="371"/>
      <c r="G156" s="373">
        <v>200</v>
      </c>
      <c r="H156" s="374"/>
      <c r="I156" s="373">
        <v>32300</v>
      </c>
      <c r="J156" s="374"/>
    </row>
    <row r="157" spans="1:10" x14ac:dyDescent="0.2">
      <c r="A157" s="151"/>
      <c r="B157" s="372" t="s">
        <v>415</v>
      </c>
      <c r="C157" s="372"/>
      <c r="D157" s="372"/>
      <c r="E157" s="371">
        <v>35.090000000000003</v>
      </c>
      <c r="F157" s="371"/>
      <c r="G157" s="373">
        <v>250.01400000000001</v>
      </c>
      <c r="H157" s="374"/>
      <c r="I157" s="373"/>
      <c r="J157" s="374"/>
    </row>
    <row r="158" spans="1:10" x14ac:dyDescent="0.2">
      <c r="A158" s="151"/>
      <c r="B158" s="372"/>
      <c r="C158" s="372"/>
      <c r="D158" s="372"/>
      <c r="E158" s="371"/>
      <c r="F158" s="371"/>
      <c r="G158" s="373"/>
      <c r="H158" s="374"/>
      <c r="I158" s="373"/>
      <c r="J158" s="374"/>
    </row>
    <row r="159" spans="1:10" x14ac:dyDescent="0.2">
      <c r="A159" s="151"/>
      <c r="B159" s="372"/>
      <c r="C159" s="372"/>
      <c r="D159" s="372"/>
      <c r="E159" s="371"/>
      <c r="F159" s="371"/>
      <c r="G159" s="373"/>
      <c r="H159" s="374"/>
      <c r="I159" s="373"/>
      <c r="J159" s="374"/>
    </row>
    <row r="160" spans="1:10" x14ac:dyDescent="0.2">
      <c r="A160" s="151"/>
      <c r="B160" s="372" t="s">
        <v>13</v>
      </c>
      <c r="C160" s="372"/>
      <c r="D160" s="372"/>
      <c r="E160" s="371"/>
      <c r="F160" s="371"/>
      <c r="G160" s="371"/>
      <c r="H160" s="371"/>
      <c r="I160" s="371">
        <f>SUM(I156:I159)</f>
        <v>32300</v>
      </c>
      <c r="J160" s="371"/>
    </row>
    <row r="161" spans="1:14" x14ac:dyDescent="0.2">
      <c r="B161" s="149"/>
      <c r="C161" s="149"/>
      <c r="D161" s="149"/>
    </row>
    <row r="162" spans="1:14" x14ac:dyDescent="0.2">
      <c r="B162" s="136" t="s">
        <v>121</v>
      </c>
      <c r="C162" s="149"/>
      <c r="D162" s="149"/>
      <c r="I162" s="369">
        <f>I160</f>
        <v>32300</v>
      </c>
      <c r="J162" s="370"/>
    </row>
    <row r="163" spans="1:14" x14ac:dyDescent="0.2">
      <c r="B163" s="149"/>
      <c r="C163" s="149"/>
      <c r="D163" s="149"/>
    </row>
    <row r="165" spans="1:14" x14ac:dyDescent="0.2">
      <c r="B165" s="109"/>
      <c r="C165" s="109"/>
      <c r="D165" s="109"/>
      <c r="E165" s="156"/>
      <c r="F165" s="109"/>
      <c r="G165" s="109"/>
      <c r="H165" s="109"/>
      <c r="I165" s="369"/>
      <c r="J165" s="370"/>
    </row>
    <row r="166" spans="1:14" x14ac:dyDescent="0.2">
      <c r="B166" s="93" t="s">
        <v>115</v>
      </c>
      <c r="J166" s="116">
        <f>J59+I71+I88+I103+I132+I149+I162</f>
        <v>8955930</v>
      </c>
      <c r="K166" s="108">
        <f>I83+I84+I85+I120+I121+I123+I125+I127+I128+I129+I138+I139+I141+I142+I143+I144+I156+I86+I140</f>
        <v>503500</v>
      </c>
      <c r="N166" s="108"/>
    </row>
    <row r="167" spans="1:14" x14ac:dyDescent="0.2">
      <c r="K167" s="108"/>
    </row>
    <row r="168" spans="1:14" x14ac:dyDescent="0.2">
      <c r="B168" s="109" t="s">
        <v>128</v>
      </c>
      <c r="C168" s="109"/>
      <c r="D168" s="109"/>
      <c r="E168" s="156"/>
      <c r="F168" s="109"/>
      <c r="G168" s="109"/>
      <c r="H168" s="109"/>
      <c r="I168" s="109"/>
      <c r="J168" s="116">
        <f>I88+I103+I112+I132+I149+I162</f>
        <v>595100</v>
      </c>
    </row>
    <row r="169" spans="1:14" x14ac:dyDescent="0.2">
      <c r="B169" s="109"/>
      <c r="C169" s="109"/>
      <c r="D169" s="109"/>
      <c r="E169" s="156"/>
      <c r="F169" s="109"/>
      <c r="G169" s="109"/>
      <c r="H169" s="109"/>
      <c r="I169" s="109"/>
      <c r="J169" s="109"/>
    </row>
    <row r="170" spans="1:14" ht="15" customHeight="1" x14ac:dyDescent="0.25">
      <c r="A170" s="363" t="s">
        <v>479</v>
      </c>
      <c r="B170" s="363"/>
      <c r="C170" s="363"/>
      <c r="D170" s="363"/>
      <c r="E170" s="364" t="s">
        <v>480</v>
      </c>
      <c r="F170" s="365"/>
    </row>
    <row r="171" spans="1:14" ht="15" x14ac:dyDescent="0.25">
      <c r="A171" s="151"/>
      <c r="B171" s="360" t="s">
        <v>481</v>
      </c>
      <c r="C171" s="359"/>
      <c r="D171" s="359"/>
      <c r="E171" s="159" t="s">
        <v>482</v>
      </c>
      <c r="F171" s="151" t="s">
        <v>483</v>
      </c>
    </row>
    <row r="172" spans="1:14" ht="15" hidden="1" x14ac:dyDescent="0.25">
      <c r="A172" s="159">
        <v>1</v>
      </c>
      <c r="B172" s="359" t="s">
        <v>484</v>
      </c>
      <c r="C172" s="359"/>
      <c r="D172" s="359"/>
      <c r="E172" s="159">
        <v>212</v>
      </c>
      <c r="F172" s="138">
        <f>I68</f>
        <v>0</v>
      </c>
    </row>
    <row r="173" spans="1:14" ht="15" x14ac:dyDescent="0.25">
      <c r="A173" s="159">
        <v>2</v>
      </c>
      <c r="B173" s="359" t="s">
        <v>485</v>
      </c>
      <c r="C173" s="359"/>
      <c r="D173" s="359"/>
      <c r="E173" s="159">
        <v>223</v>
      </c>
      <c r="F173" s="138">
        <f>I95+I97+I98+I101</f>
        <v>6500</v>
      </c>
    </row>
    <row r="174" spans="1:14" ht="15" x14ac:dyDescent="0.25">
      <c r="A174" s="159">
        <v>3</v>
      </c>
      <c r="B174" s="359" t="s">
        <v>486</v>
      </c>
      <c r="C174" s="359"/>
      <c r="D174" s="359"/>
      <c r="E174" s="159">
        <v>221</v>
      </c>
      <c r="F174" s="138">
        <f>I83+I84+I86+I85</f>
        <v>45600</v>
      </c>
    </row>
    <row r="175" spans="1:14" ht="15" x14ac:dyDescent="0.25">
      <c r="A175" s="159">
        <v>4</v>
      </c>
      <c r="B175" s="359" t="s">
        <v>492</v>
      </c>
      <c r="C175" s="359"/>
      <c r="D175" s="359"/>
      <c r="E175" s="159">
        <v>224</v>
      </c>
      <c r="F175" s="138">
        <f>I111</f>
        <v>0</v>
      </c>
    </row>
    <row r="176" spans="1:14" ht="15" x14ac:dyDescent="0.25">
      <c r="A176" s="159">
        <v>4</v>
      </c>
      <c r="B176" s="368" t="s">
        <v>487</v>
      </c>
      <c r="C176" s="368"/>
      <c r="D176" s="368"/>
      <c r="E176" s="159">
        <v>225</v>
      </c>
      <c r="F176" s="138">
        <f>I130</f>
        <v>152400</v>
      </c>
    </row>
    <row r="177" spans="1:6" ht="15" x14ac:dyDescent="0.25">
      <c r="A177" s="159">
        <v>5</v>
      </c>
      <c r="B177" s="152" t="s">
        <v>488</v>
      </c>
      <c r="C177" s="151"/>
      <c r="D177" s="151"/>
      <c r="E177" s="159">
        <v>226</v>
      </c>
      <c r="F177" s="138">
        <f>I148</f>
        <v>273200</v>
      </c>
    </row>
    <row r="178" spans="1:6" ht="15.75" hidden="1" x14ac:dyDescent="0.25">
      <c r="A178" s="159">
        <v>6</v>
      </c>
      <c r="B178" s="362" t="s">
        <v>489</v>
      </c>
      <c r="C178" s="362"/>
      <c r="D178" s="362"/>
      <c r="E178" s="159">
        <v>310</v>
      </c>
      <c r="F178" s="138"/>
    </row>
    <row r="179" spans="1:6" ht="15" x14ac:dyDescent="0.25">
      <c r="A179" s="159">
        <v>7</v>
      </c>
      <c r="B179" s="360" t="s">
        <v>490</v>
      </c>
      <c r="C179" s="359"/>
      <c r="D179" s="359"/>
      <c r="E179" s="159">
        <v>342</v>
      </c>
      <c r="F179" s="138">
        <f>I162+I163+I164+I165</f>
        <v>32300</v>
      </c>
    </row>
    <row r="180" spans="1:6" ht="15" hidden="1" x14ac:dyDescent="0.25">
      <c r="A180" s="159">
        <v>8</v>
      </c>
      <c r="B180" s="360" t="s">
        <v>490</v>
      </c>
      <c r="C180" s="359"/>
      <c r="D180" s="359"/>
      <c r="E180" s="159">
        <v>346</v>
      </c>
      <c r="F180" s="138">
        <f>I161</f>
        <v>0</v>
      </c>
    </row>
    <row r="181" spans="1:6" ht="15" hidden="1" x14ac:dyDescent="0.25">
      <c r="A181" s="159">
        <v>9</v>
      </c>
      <c r="B181" s="360" t="s">
        <v>491</v>
      </c>
      <c r="C181" s="359"/>
      <c r="D181" s="359"/>
      <c r="E181" s="159">
        <v>341</v>
      </c>
      <c r="F181" s="138"/>
    </row>
    <row r="182" spans="1:6" ht="15" x14ac:dyDescent="0.25">
      <c r="A182" s="151"/>
      <c r="B182" s="360"/>
      <c r="C182" s="359"/>
      <c r="D182" s="359"/>
      <c r="E182" s="159"/>
      <c r="F182" s="139">
        <f>SUM(F172:F181)</f>
        <v>510000</v>
      </c>
    </row>
    <row r="184" spans="1:6" ht="15.75" x14ac:dyDescent="0.25">
      <c r="A184" s="363" t="s">
        <v>479</v>
      </c>
      <c r="B184" s="363"/>
      <c r="C184" s="363"/>
      <c r="D184" s="363"/>
      <c r="E184" s="364" t="s">
        <v>493</v>
      </c>
      <c r="F184" s="365"/>
    </row>
    <row r="185" spans="1:6" ht="15" x14ac:dyDescent="0.25">
      <c r="A185" s="151"/>
      <c r="B185" s="360" t="s">
        <v>481</v>
      </c>
      <c r="C185" s="359"/>
      <c r="D185" s="359"/>
      <c r="E185" s="159" t="s">
        <v>482</v>
      </c>
      <c r="F185" s="151" t="s">
        <v>483</v>
      </c>
    </row>
    <row r="186" spans="1:6" ht="15" x14ac:dyDescent="0.25">
      <c r="A186" s="159">
        <v>2</v>
      </c>
      <c r="B186" s="359" t="s">
        <v>485</v>
      </c>
      <c r="C186" s="359"/>
      <c r="D186" s="359"/>
      <c r="E186" s="159">
        <v>223</v>
      </c>
      <c r="F186" s="138">
        <f>I94+I96</f>
        <v>85100</v>
      </c>
    </row>
    <row r="187" spans="1:6" ht="15" x14ac:dyDescent="0.25">
      <c r="A187" s="151"/>
      <c r="B187" s="360"/>
      <c r="C187" s="359"/>
      <c r="D187" s="359"/>
      <c r="E187" s="159"/>
      <c r="F187" s="106">
        <f>SUM(F186:F186)</f>
        <v>85100</v>
      </c>
    </row>
    <row r="189" spans="1:6" x14ac:dyDescent="0.2">
      <c r="A189" s="361" t="s">
        <v>418</v>
      </c>
      <c r="B189" s="361"/>
      <c r="C189" s="361"/>
      <c r="D189" s="361"/>
      <c r="E189" s="361"/>
      <c r="F189" s="140">
        <f>F182+F187</f>
        <v>595100</v>
      </c>
    </row>
  </sheetData>
  <mergeCells count="311">
    <mergeCell ref="B101:C101"/>
    <mergeCell ref="D101:E101"/>
    <mergeCell ref="G101:H101"/>
    <mergeCell ref="B102:C102"/>
    <mergeCell ref="D102:E102"/>
    <mergeCell ref="G102:H102"/>
    <mergeCell ref="I102:J102"/>
    <mergeCell ref="B99:C99"/>
    <mergeCell ref="D99:E99"/>
    <mergeCell ref="G99:H99"/>
    <mergeCell ref="I99:J99"/>
    <mergeCell ref="B100:C100"/>
    <mergeCell ref="D100:E100"/>
    <mergeCell ref="G100:H100"/>
    <mergeCell ref="I100:J100"/>
    <mergeCell ref="I101:J101"/>
    <mergeCell ref="B130:D130"/>
    <mergeCell ref="E130:F130"/>
    <mergeCell ref="G130:H130"/>
    <mergeCell ref="I130:J130"/>
    <mergeCell ref="B136:F136"/>
    <mergeCell ref="B126:D126"/>
    <mergeCell ref="G139:H139"/>
    <mergeCell ref="I139:J139"/>
    <mergeCell ref="I88:J88"/>
    <mergeCell ref="I132:J132"/>
    <mergeCell ref="I112:J112"/>
    <mergeCell ref="B127:D127"/>
    <mergeCell ref="B128:D128"/>
    <mergeCell ref="B119:D119"/>
    <mergeCell ref="I119:J119"/>
    <mergeCell ref="B129:D129"/>
    <mergeCell ref="G128:H128"/>
    <mergeCell ref="I128:J128"/>
    <mergeCell ref="G129:H129"/>
    <mergeCell ref="B111:D111"/>
    <mergeCell ref="E111:F111"/>
    <mergeCell ref="G111:H111"/>
    <mergeCell ref="I111:J111"/>
    <mergeCell ref="B137:F137"/>
    <mergeCell ref="C4:J5"/>
    <mergeCell ref="B95:C95"/>
    <mergeCell ref="D95:E95"/>
    <mergeCell ref="G95:H95"/>
    <mergeCell ref="I95:J95"/>
    <mergeCell ref="B124:D124"/>
    <mergeCell ref="G124:H124"/>
    <mergeCell ref="I124:J124"/>
    <mergeCell ref="B120:D120"/>
    <mergeCell ref="G119:H119"/>
    <mergeCell ref="I120:J120"/>
    <mergeCell ref="B121:D121"/>
    <mergeCell ref="G121:H121"/>
    <mergeCell ref="I121:J121"/>
    <mergeCell ref="B118:D118"/>
    <mergeCell ref="E118:F118"/>
    <mergeCell ref="C7:J7"/>
    <mergeCell ref="E11:G11"/>
    <mergeCell ref="B11:D11"/>
    <mergeCell ref="G118:H118"/>
    <mergeCell ref="I118:J118"/>
    <mergeCell ref="B117:D117"/>
    <mergeCell ref="E117:F117"/>
    <mergeCell ref="G117:H117"/>
    <mergeCell ref="G145:H145"/>
    <mergeCell ref="I144:J144"/>
    <mergeCell ref="B144:F144"/>
    <mergeCell ref="G144:H144"/>
    <mergeCell ref="B138:F138"/>
    <mergeCell ref="G148:H148"/>
    <mergeCell ref="E158:F158"/>
    <mergeCell ref="B142:F142"/>
    <mergeCell ref="B156:D156"/>
    <mergeCell ref="B157:D157"/>
    <mergeCell ref="B158:D158"/>
    <mergeCell ref="I148:J148"/>
    <mergeCell ref="B154:D154"/>
    <mergeCell ref="E154:F154"/>
    <mergeCell ref="B155:D155"/>
    <mergeCell ref="E155:F155"/>
    <mergeCell ref="B148:F148"/>
    <mergeCell ref="G154:H154"/>
    <mergeCell ref="I154:J154"/>
    <mergeCell ref="E156:F156"/>
    <mergeCell ref="E157:F157"/>
    <mergeCell ref="I149:J149"/>
    <mergeCell ref="I156:J156"/>
    <mergeCell ref="B143:F143"/>
    <mergeCell ref="G136:H136"/>
    <mergeCell ref="I136:J136"/>
    <mergeCell ref="G137:H137"/>
    <mergeCell ref="I137:J137"/>
    <mergeCell ref="G140:H140"/>
    <mergeCell ref="I140:J140"/>
    <mergeCell ref="G141:H141"/>
    <mergeCell ref="I141:J141"/>
    <mergeCell ref="B140:F140"/>
    <mergeCell ref="B141:F141"/>
    <mergeCell ref="G138:H138"/>
    <mergeCell ref="I138:J138"/>
    <mergeCell ref="I117:J117"/>
    <mergeCell ref="I151:J151"/>
    <mergeCell ref="G155:H155"/>
    <mergeCell ref="I129:J129"/>
    <mergeCell ref="E119:F129"/>
    <mergeCell ref="G120:H120"/>
    <mergeCell ref="G126:H126"/>
    <mergeCell ref="I126:J126"/>
    <mergeCell ref="I127:J127"/>
    <mergeCell ref="G127:H127"/>
    <mergeCell ref="G142:H142"/>
    <mergeCell ref="I142:J142"/>
    <mergeCell ref="G147:H147"/>
    <mergeCell ref="I147:J147"/>
    <mergeCell ref="B146:F146"/>
    <mergeCell ref="B147:F147"/>
    <mergeCell ref="G146:H146"/>
    <mergeCell ref="I145:J145"/>
    <mergeCell ref="B145:F145"/>
    <mergeCell ref="I146:J146"/>
    <mergeCell ref="B139:F139"/>
    <mergeCell ref="B122:D122"/>
    <mergeCell ref="G122:H122"/>
    <mergeCell ref="I122:J122"/>
    <mergeCell ref="B109:D109"/>
    <mergeCell ref="E109:F109"/>
    <mergeCell ref="G109:H109"/>
    <mergeCell ref="I109:J109"/>
    <mergeCell ref="B110:D110"/>
    <mergeCell ref="E110:F110"/>
    <mergeCell ref="G110:H110"/>
    <mergeCell ref="I110:J110"/>
    <mergeCell ref="B107:D107"/>
    <mergeCell ref="E107:F107"/>
    <mergeCell ref="G107:H107"/>
    <mergeCell ref="I107:J107"/>
    <mergeCell ref="B108:D108"/>
    <mergeCell ref="E108:F108"/>
    <mergeCell ref="G108:H108"/>
    <mergeCell ref="I108:J108"/>
    <mergeCell ref="B96:C96"/>
    <mergeCell ref="D96:E96"/>
    <mergeCell ref="G96:H96"/>
    <mergeCell ref="I96:J96"/>
    <mergeCell ref="B97:C97"/>
    <mergeCell ref="D97:E97"/>
    <mergeCell ref="G97:H97"/>
    <mergeCell ref="I97:J97"/>
    <mergeCell ref="B98:C98"/>
    <mergeCell ref="D98:E98"/>
    <mergeCell ref="G98:H98"/>
    <mergeCell ref="I98:J98"/>
    <mergeCell ref="B93:C93"/>
    <mergeCell ref="D93:E93"/>
    <mergeCell ref="G93:H93"/>
    <mergeCell ref="I93:J93"/>
    <mergeCell ref="B94:C94"/>
    <mergeCell ref="D94:E94"/>
    <mergeCell ref="G94:H94"/>
    <mergeCell ref="I94:J94"/>
    <mergeCell ref="B92:C92"/>
    <mergeCell ref="D92:E92"/>
    <mergeCell ref="G92:H92"/>
    <mergeCell ref="I92:J92"/>
    <mergeCell ref="G87:H87"/>
    <mergeCell ref="I86:J86"/>
    <mergeCell ref="I87:J87"/>
    <mergeCell ref="B87:C87"/>
    <mergeCell ref="D87:E87"/>
    <mergeCell ref="I82:J82"/>
    <mergeCell ref="I83:J83"/>
    <mergeCell ref="B86:C86"/>
    <mergeCell ref="G86:H86"/>
    <mergeCell ref="B82:C82"/>
    <mergeCell ref="B83:C83"/>
    <mergeCell ref="D82:E82"/>
    <mergeCell ref="D83:E83"/>
    <mergeCell ref="D86:E86"/>
    <mergeCell ref="G82:H82"/>
    <mergeCell ref="G83:H83"/>
    <mergeCell ref="B84:C84"/>
    <mergeCell ref="D84:E84"/>
    <mergeCell ref="B85:C85"/>
    <mergeCell ref="D85:E85"/>
    <mergeCell ref="G85:H85"/>
    <mergeCell ref="I85:J85"/>
    <mergeCell ref="G81:H81"/>
    <mergeCell ref="D81:E81"/>
    <mergeCell ref="G84:H84"/>
    <mergeCell ref="I84:J84"/>
    <mergeCell ref="E70:F70"/>
    <mergeCell ref="H70:I70"/>
    <mergeCell ref="B69:D69"/>
    <mergeCell ref="E69:F69"/>
    <mergeCell ref="B70:D70"/>
    <mergeCell ref="A35:D35"/>
    <mergeCell ref="E35:G35"/>
    <mergeCell ref="B32:D32"/>
    <mergeCell ref="E32:G32"/>
    <mergeCell ref="B33:D33"/>
    <mergeCell ref="E33:G33"/>
    <mergeCell ref="B34:D34"/>
    <mergeCell ref="E34:G34"/>
    <mergeCell ref="B67:D67"/>
    <mergeCell ref="E67:F67"/>
    <mergeCell ref="B44:H44"/>
    <mergeCell ref="B45:H45"/>
    <mergeCell ref="H67:I67"/>
    <mergeCell ref="B53:H53"/>
    <mergeCell ref="B58:H58"/>
    <mergeCell ref="B66:D66"/>
    <mergeCell ref="E66:F66"/>
    <mergeCell ref="H66:I66"/>
    <mergeCell ref="B20:D20"/>
    <mergeCell ref="B29:D29"/>
    <mergeCell ref="E29:G29"/>
    <mergeCell ref="B30:D30"/>
    <mergeCell ref="E30:G30"/>
    <mergeCell ref="B31:D31"/>
    <mergeCell ref="E31:G31"/>
    <mergeCell ref="B26:D26"/>
    <mergeCell ref="E26:G26"/>
    <mergeCell ref="B27:D27"/>
    <mergeCell ref="E27:G27"/>
    <mergeCell ref="B28:D28"/>
    <mergeCell ref="E28:G28"/>
    <mergeCell ref="E12:G12"/>
    <mergeCell ref="E13:G13"/>
    <mergeCell ref="E14:G14"/>
    <mergeCell ref="E15:G15"/>
    <mergeCell ref="E16:G16"/>
    <mergeCell ref="E17:G17"/>
    <mergeCell ref="E21:G21"/>
    <mergeCell ref="B42:H42"/>
    <mergeCell ref="B43:H43"/>
    <mergeCell ref="C37:J38"/>
    <mergeCell ref="B12:D12"/>
    <mergeCell ref="B13:D13"/>
    <mergeCell ref="B14:D14"/>
    <mergeCell ref="B15:D15"/>
    <mergeCell ref="B16:D16"/>
    <mergeCell ref="B17:D17"/>
    <mergeCell ref="E18:G18"/>
    <mergeCell ref="E19:G19"/>
    <mergeCell ref="E20:G20"/>
    <mergeCell ref="A21:D21"/>
    <mergeCell ref="B25:D25"/>
    <mergeCell ref="E25:G25"/>
    <mergeCell ref="B18:D18"/>
    <mergeCell ref="B19:D19"/>
    <mergeCell ref="G123:H123"/>
    <mergeCell ref="I123:J123"/>
    <mergeCell ref="B123:D123"/>
    <mergeCell ref="B125:D125"/>
    <mergeCell ref="G125:H125"/>
    <mergeCell ref="I125:J125"/>
    <mergeCell ref="I103:J103"/>
    <mergeCell ref="B46:H46"/>
    <mergeCell ref="B47:H47"/>
    <mergeCell ref="B54:H54"/>
    <mergeCell ref="B55:H55"/>
    <mergeCell ref="B56:H56"/>
    <mergeCell ref="B57:H57"/>
    <mergeCell ref="B48:H48"/>
    <mergeCell ref="B49:H49"/>
    <mergeCell ref="B50:H50"/>
    <mergeCell ref="B51:H51"/>
    <mergeCell ref="B52:H52"/>
    <mergeCell ref="B68:D68"/>
    <mergeCell ref="E68:F68"/>
    <mergeCell ref="H68:I68"/>
    <mergeCell ref="H69:I69"/>
    <mergeCell ref="B81:C81"/>
    <mergeCell ref="I81:J81"/>
    <mergeCell ref="G143:H143"/>
    <mergeCell ref="I143:J143"/>
    <mergeCell ref="E170:F170"/>
    <mergeCell ref="B171:D171"/>
    <mergeCell ref="B172:D172"/>
    <mergeCell ref="B173:D173"/>
    <mergeCell ref="B174:D174"/>
    <mergeCell ref="B176:D176"/>
    <mergeCell ref="I162:J162"/>
    <mergeCell ref="I165:J165"/>
    <mergeCell ref="G160:H160"/>
    <mergeCell ref="I160:J160"/>
    <mergeCell ref="B160:D160"/>
    <mergeCell ref="E160:F160"/>
    <mergeCell ref="E159:F159"/>
    <mergeCell ref="I159:J159"/>
    <mergeCell ref="I158:J158"/>
    <mergeCell ref="G158:H158"/>
    <mergeCell ref="I155:J155"/>
    <mergeCell ref="B159:D159"/>
    <mergeCell ref="I157:J157"/>
    <mergeCell ref="G159:H159"/>
    <mergeCell ref="G156:H156"/>
    <mergeCell ref="G157:H157"/>
    <mergeCell ref="B186:D186"/>
    <mergeCell ref="B187:D187"/>
    <mergeCell ref="A189:E189"/>
    <mergeCell ref="B178:D178"/>
    <mergeCell ref="B179:D179"/>
    <mergeCell ref="B180:D180"/>
    <mergeCell ref="B181:D181"/>
    <mergeCell ref="B182:D182"/>
    <mergeCell ref="A170:D170"/>
    <mergeCell ref="A184:D184"/>
    <mergeCell ref="E184:F184"/>
    <mergeCell ref="B185:D185"/>
    <mergeCell ref="B175:D175"/>
  </mergeCells>
  <phoneticPr fontId="27" type="noConversion"/>
  <pageMargins left="0.31496062992125984" right="0.31496062992125984" top="0.31496062992125984" bottom="0.31496062992125984"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AB217"/>
  <sheetViews>
    <sheetView workbookViewId="0">
      <selection activeCell="M110" sqref="M110"/>
    </sheetView>
  </sheetViews>
  <sheetFormatPr defaultColWidth="8.85546875" defaultRowHeight="12" x14ac:dyDescent="0.2"/>
  <cols>
    <col min="1" max="1" width="4.7109375" style="6" customWidth="1"/>
    <col min="2" max="2" width="18.140625" style="6" customWidth="1"/>
    <col min="3" max="3" width="7.5703125" style="6" customWidth="1"/>
    <col min="4" max="4" width="25.28515625" style="6" customWidth="1"/>
    <col min="5" max="5" width="7.85546875" style="6" customWidth="1"/>
    <col min="6" max="6" width="7" style="6" customWidth="1"/>
    <col min="7" max="7" width="10.28515625" style="6" customWidth="1"/>
    <col min="8" max="8" width="7.85546875" style="6" customWidth="1"/>
    <col min="9" max="9" width="9.7109375" style="6" customWidth="1"/>
    <col min="10" max="10" width="11.28515625" style="6" customWidth="1"/>
    <col min="11" max="11" width="9.7109375" style="6" customWidth="1"/>
    <col min="12" max="12" width="10.140625" style="6" customWidth="1"/>
    <col min="13" max="16384" width="8.85546875" style="6"/>
  </cols>
  <sheetData>
    <row r="2" spans="1:28" x14ac:dyDescent="0.2">
      <c r="D2" s="6" t="s">
        <v>0</v>
      </c>
    </row>
    <row r="3" spans="1:28" ht="13.15" customHeight="1" x14ac:dyDescent="0.2">
      <c r="C3" s="1" t="s">
        <v>410</v>
      </c>
      <c r="D3" s="1"/>
      <c r="E3" s="1"/>
      <c r="F3" s="1"/>
      <c r="G3" s="1"/>
      <c r="H3" s="1"/>
      <c r="I3" s="1"/>
      <c r="J3" s="1"/>
      <c r="K3" s="164"/>
      <c r="L3" s="164"/>
      <c r="M3" s="164"/>
      <c r="N3" s="164"/>
      <c r="O3" s="164"/>
      <c r="P3" s="164"/>
      <c r="Q3" s="164"/>
      <c r="R3" s="164"/>
      <c r="S3" s="164"/>
      <c r="T3" s="164"/>
      <c r="U3" s="164"/>
      <c r="V3" s="164"/>
      <c r="W3" s="164"/>
      <c r="X3" s="164"/>
      <c r="Y3" s="164"/>
      <c r="Z3" s="164"/>
      <c r="AA3" s="164"/>
      <c r="AB3" s="164"/>
    </row>
    <row r="4" spans="1:28" ht="13.15" customHeight="1" x14ac:dyDescent="0.2">
      <c r="C4" s="462" t="s">
        <v>504</v>
      </c>
      <c r="D4" s="462"/>
      <c r="E4" s="462"/>
      <c r="F4" s="462"/>
      <c r="G4" s="462"/>
      <c r="H4" s="462"/>
      <c r="I4" s="462"/>
      <c r="J4" s="462"/>
      <c r="K4" s="164"/>
      <c r="L4" s="164"/>
      <c r="M4" s="164"/>
      <c r="N4" s="164"/>
      <c r="O4" s="164"/>
      <c r="P4" s="164"/>
      <c r="Q4" s="164"/>
      <c r="R4" s="164"/>
      <c r="S4" s="164"/>
      <c r="T4" s="164"/>
      <c r="U4" s="164"/>
      <c r="V4" s="164"/>
      <c r="W4" s="164"/>
      <c r="X4" s="164"/>
      <c r="Y4" s="164"/>
      <c r="Z4" s="164"/>
      <c r="AA4" s="164"/>
      <c r="AB4" s="164"/>
    </row>
    <row r="5" spans="1:28" ht="13.15" customHeight="1" x14ac:dyDescent="0.2">
      <c r="C5" s="462"/>
      <c r="D5" s="462"/>
      <c r="E5" s="462"/>
      <c r="F5" s="462"/>
      <c r="G5" s="462"/>
      <c r="H5" s="462"/>
      <c r="I5" s="462"/>
      <c r="J5" s="462"/>
      <c r="K5" s="164"/>
      <c r="L5" s="164"/>
      <c r="M5" s="164"/>
      <c r="N5" s="164"/>
      <c r="O5" s="164"/>
      <c r="P5" s="164"/>
      <c r="Q5" s="164"/>
      <c r="R5" s="164"/>
      <c r="S5" s="164"/>
      <c r="T5" s="164"/>
      <c r="U5" s="164"/>
      <c r="V5" s="164"/>
      <c r="W5" s="164"/>
      <c r="X5" s="164"/>
      <c r="Y5" s="164"/>
      <c r="Z5" s="164"/>
      <c r="AA5" s="164"/>
      <c r="AB5" s="164"/>
    </row>
    <row r="6" spans="1:28" ht="13.15" customHeight="1" x14ac:dyDescent="0.2">
      <c r="C6" s="463" t="s">
        <v>118</v>
      </c>
      <c r="D6" s="463"/>
      <c r="E6" s="463"/>
      <c r="F6" s="463"/>
      <c r="G6" s="463"/>
      <c r="H6" s="463"/>
      <c r="I6" s="463"/>
      <c r="J6" s="463"/>
      <c r="K6" s="164"/>
      <c r="L6" s="164"/>
      <c r="M6" s="164"/>
      <c r="N6" s="164"/>
      <c r="O6" s="164"/>
      <c r="P6" s="164"/>
      <c r="Q6" s="164"/>
      <c r="R6" s="164"/>
      <c r="S6" s="164"/>
      <c r="T6" s="164"/>
      <c r="U6" s="164"/>
      <c r="V6" s="164"/>
      <c r="W6" s="164"/>
      <c r="X6" s="164"/>
      <c r="Y6" s="164"/>
      <c r="Z6" s="164"/>
      <c r="AA6" s="164"/>
      <c r="AB6" s="164"/>
    </row>
    <row r="7" spans="1:28" ht="13.15" customHeight="1" x14ac:dyDescent="0.2">
      <c r="C7" s="165"/>
      <c r="D7" s="165"/>
      <c r="E7" s="165"/>
      <c r="F7" s="165"/>
      <c r="G7" s="165"/>
      <c r="H7" s="165"/>
      <c r="I7" s="165"/>
      <c r="J7" s="165"/>
      <c r="K7" s="164"/>
      <c r="L7" s="164"/>
      <c r="M7" s="164"/>
      <c r="N7" s="164"/>
      <c r="O7" s="164"/>
      <c r="P7" s="164"/>
      <c r="Q7" s="164"/>
      <c r="R7" s="164"/>
      <c r="S7" s="164"/>
      <c r="T7" s="164"/>
      <c r="U7" s="164"/>
      <c r="V7" s="164"/>
      <c r="W7" s="164"/>
      <c r="X7" s="164"/>
      <c r="Y7" s="164"/>
      <c r="Z7" s="164"/>
      <c r="AA7" s="164"/>
      <c r="AB7" s="164"/>
    </row>
    <row r="8" spans="1:28" s="8" customFormat="1" hidden="1" x14ac:dyDescent="0.2">
      <c r="B8" s="8" t="s">
        <v>1</v>
      </c>
    </row>
    <row r="9" spans="1:28" s="8" customFormat="1" hidden="1" x14ac:dyDescent="0.2"/>
    <row r="10" spans="1:28" hidden="1" x14ac:dyDescent="0.2">
      <c r="A10" s="6" t="s">
        <v>99</v>
      </c>
    </row>
    <row r="11" spans="1:28" hidden="1" x14ac:dyDescent="0.2">
      <c r="A11" s="6" t="s">
        <v>56</v>
      </c>
      <c r="D11" s="6" t="s">
        <v>102</v>
      </c>
    </row>
    <row r="12" spans="1:28" hidden="1" x14ac:dyDescent="0.2"/>
    <row r="13" spans="1:28" hidden="1" x14ac:dyDescent="0.2">
      <c r="C13" s="6" t="s">
        <v>2</v>
      </c>
    </row>
    <row r="14" spans="1:28" ht="31.9" hidden="1" customHeight="1" x14ac:dyDescent="0.2">
      <c r="A14" s="464" t="s">
        <v>3</v>
      </c>
      <c r="B14" s="435" t="s">
        <v>4</v>
      </c>
      <c r="C14" s="435" t="s">
        <v>5</v>
      </c>
      <c r="D14" s="443" t="s">
        <v>6</v>
      </c>
      <c r="E14" s="443"/>
      <c r="F14" s="443"/>
      <c r="G14" s="443"/>
      <c r="H14" s="435" t="s">
        <v>12</v>
      </c>
      <c r="I14" s="435" t="s">
        <v>98</v>
      </c>
      <c r="J14" s="435" t="s">
        <v>62</v>
      </c>
    </row>
    <row r="15" spans="1:28" ht="19.149999999999999" hidden="1" customHeight="1" x14ac:dyDescent="0.2">
      <c r="A15" s="465"/>
      <c r="B15" s="435"/>
      <c r="C15" s="435"/>
      <c r="D15" s="461" t="s">
        <v>7</v>
      </c>
      <c r="E15" s="461" t="s">
        <v>8</v>
      </c>
      <c r="F15" s="461"/>
      <c r="G15" s="461"/>
      <c r="H15" s="435"/>
      <c r="I15" s="435"/>
      <c r="J15" s="435"/>
    </row>
    <row r="16" spans="1:28" ht="67.150000000000006" hidden="1" customHeight="1" x14ac:dyDescent="0.2">
      <c r="A16" s="466"/>
      <c r="B16" s="435"/>
      <c r="C16" s="435"/>
      <c r="D16" s="461"/>
      <c r="E16" s="9" t="s">
        <v>9</v>
      </c>
      <c r="F16" s="9" t="s">
        <v>10</v>
      </c>
      <c r="G16" s="9" t="s">
        <v>11</v>
      </c>
      <c r="H16" s="435"/>
      <c r="I16" s="435"/>
      <c r="J16" s="435"/>
    </row>
    <row r="17" spans="1:13" s="11" customFormat="1" ht="10.9" hidden="1" customHeight="1" x14ac:dyDescent="0.2">
      <c r="A17" s="147">
        <v>1</v>
      </c>
      <c r="B17" s="147">
        <v>2</v>
      </c>
      <c r="C17" s="147">
        <v>3</v>
      </c>
      <c r="D17" s="147">
        <v>4</v>
      </c>
      <c r="E17" s="147">
        <v>5</v>
      </c>
      <c r="F17" s="147">
        <v>6</v>
      </c>
      <c r="G17" s="147">
        <v>7</v>
      </c>
      <c r="H17" s="147">
        <v>8</v>
      </c>
      <c r="I17" s="147">
        <v>9</v>
      </c>
      <c r="J17" s="147">
        <v>10</v>
      </c>
    </row>
    <row r="18" spans="1:13" ht="13.9" hidden="1" customHeight="1" x14ac:dyDescent="0.2">
      <c r="A18" s="12"/>
      <c r="B18" s="13"/>
      <c r="C18" s="147"/>
      <c r="D18" s="14"/>
      <c r="E18" s="14"/>
      <c r="F18" s="14"/>
      <c r="G18" s="14"/>
      <c r="H18" s="14"/>
      <c r="I18" s="14"/>
      <c r="J18" s="14">
        <f>(C18*D18*(1+H18/100)+I18*C18)*12</f>
        <v>0</v>
      </c>
    </row>
    <row r="19" spans="1:13" ht="13.9" hidden="1" customHeight="1" x14ac:dyDescent="0.2">
      <c r="A19" s="12"/>
      <c r="B19" s="13"/>
      <c r="C19" s="147"/>
      <c r="D19" s="14"/>
      <c r="E19" s="14"/>
      <c r="F19" s="14"/>
      <c r="G19" s="14"/>
      <c r="H19" s="14"/>
      <c r="I19" s="14"/>
      <c r="J19" s="14">
        <f t="shared" ref="J19:J27" si="0">(C19*D19*(1+H19/100)+I19*C19)*12</f>
        <v>0</v>
      </c>
      <c r="K19" s="6" t="s">
        <v>35</v>
      </c>
    </row>
    <row r="20" spans="1:13" ht="13.9" hidden="1" customHeight="1" x14ac:dyDescent="0.2">
      <c r="A20" s="12"/>
      <c r="B20" s="13"/>
      <c r="C20" s="147"/>
      <c r="D20" s="14"/>
      <c r="E20" s="14"/>
      <c r="F20" s="14"/>
      <c r="G20" s="14"/>
      <c r="H20" s="14"/>
      <c r="I20" s="14"/>
      <c r="J20" s="14">
        <f t="shared" si="0"/>
        <v>0</v>
      </c>
    </row>
    <row r="21" spans="1:13" ht="13.9" hidden="1" customHeight="1" x14ac:dyDescent="0.2">
      <c r="A21" s="12"/>
      <c r="B21" s="13"/>
      <c r="C21" s="147"/>
      <c r="D21" s="14"/>
      <c r="E21" s="14"/>
      <c r="F21" s="14"/>
      <c r="G21" s="14"/>
      <c r="H21" s="14"/>
      <c r="I21" s="14"/>
      <c r="J21" s="14">
        <f t="shared" si="0"/>
        <v>0</v>
      </c>
    </row>
    <row r="22" spans="1:13" ht="13.9" hidden="1" customHeight="1" x14ac:dyDescent="0.2">
      <c r="A22" s="12"/>
      <c r="B22" s="13"/>
      <c r="C22" s="147"/>
      <c r="D22" s="14"/>
      <c r="E22" s="14"/>
      <c r="F22" s="14"/>
      <c r="G22" s="14"/>
      <c r="H22" s="14"/>
      <c r="I22" s="14"/>
      <c r="J22" s="14">
        <f t="shared" si="0"/>
        <v>0</v>
      </c>
    </row>
    <row r="23" spans="1:13" ht="13.9" hidden="1" customHeight="1" x14ac:dyDescent="0.2">
      <c r="A23" s="12"/>
      <c r="B23" s="13"/>
      <c r="C23" s="147"/>
      <c r="D23" s="14"/>
      <c r="E23" s="14"/>
      <c r="F23" s="14"/>
      <c r="G23" s="14"/>
      <c r="H23" s="14"/>
      <c r="I23" s="14"/>
      <c r="J23" s="14">
        <f t="shared" si="0"/>
        <v>0</v>
      </c>
    </row>
    <row r="24" spans="1:13" ht="13.9" hidden="1" customHeight="1" x14ac:dyDescent="0.2">
      <c r="A24" s="12"/>
      <c r="B24" s="13"/>
      <c r="C24" s="147"/>
      <c r="D24" s="14"/>
      <c r="E24" s="14"/>
      <c r="F24" s="14"/>
      <c r="G24" s="14"/>
      <c r="H24" s="14"/>
      <c r="I24" s="14"/>
      <c r="J24" s="14">
        <f t="shared" si="0"/>
        <v>0</v>
      </c>
    </row>
    <row r="25" spans="1:13" hidden="1" x14ac:dyDescent="0.2">
      <c r="A25" s="12"/>
      <c r="B25" s="13"/>
      <c r="C25" s="147"/>
      <c r="D25" s="14"/>
      <c r="E25" s="14"/>
      <c r="F25" s="14"/>
      <c r="G25" s="14"/>
      <c r="H25" s="14"/>
      <c r="I25" s="14"/>
      <c r="J25" s="14">
        <f t="shared" si="0"/>
        <v>0</v>
      </c>
    </row>
    <row r="26" spans="1:13" hidden="1" x14ac:dyDescent="0.2">
      <c r="A26" s="12"/>
      <c r="B26" s="13"/>
      <c r="C26" s="147"/>
      <c r="D26" s="14"/>
      <c r="E26" s="14"/>
      <c r="F26" s="14"/>
      <c r="G26" s="14"/>
      <c r="H26" s="14"/>
      <c r="I26" s="14"/>
      <c r="J26" s="14">
        <f t="shared" si="0"/>
        <v>0</v>
      </c>
    </row>
    <row r="27" spans="1:13" hidden="1" x14ac:dyDescent="0.2">
      <c r="A27" s="12"/>
      <c r="B27" s="13"/>
      <c r="C27" s="147"/>
      <c r="D27" s="14"/>
      <c r="E27" s="14"/>
      <c r="F27" s="14"/>
      <c r="G27" s="14"/>
      <c r="H27" s="14"/>
      <c r="I27" s="14"/>
      <c r="J27" s="14">
        <f t="shared" si="0"/>
        <v>0</v>
      </c>
    </row>
    <row r="28" spans="1:13" ht="15.6" hidden="1" customHeight="1" x14ac:dyDescent="0.2">
      <c r="A28" s="457" t="s">
        <v>13</v>
      </c>
      <c r="B28" s="459"/>
      <c r="C28" s="147">
        <f>SUM(C18:C27)</f>
        <v>0</v>
      </c>
      <c r="D28" s="147"/>
      <c r="E28" s="147" t="s">
        <v>14</v>
      </c>
      <c r="F28" s="147" t="s">
        <v>14</v>
      </c>
      <c r="G28" s="147" t="s">
        <v>14</v>
      </c>
      <c r="H28" s="147" t="s">
        <v>14</v>
      </c>
      <c r="I28" s="147" t="s">
        <v>14</v>
      </c>
      <c r="J28" s="14">
        <f>SUM(J18:J27)</f>
        <v>0</v>
      </c>
      <c r="K28" s="15"/>
      <c r="L28" s="15"/>
      <c r="M28" s="15"/>
    </row>
    <row r="29" spans="1:13" hidden="1" x14ac:dyDescent="0.2"/>
    <row r="30" spans="1:13" hidden="1" x14ac:dyDescent="0.2">
      <c r="C30" s="6" t="s">
        <v>15</v>
      </c>
    </row>
    <row r="31" spans="1:13" hidden="1" x14ac:dyDescent="0.2"/>
    <row r="32" spans="1:13" ht="57" hidden="1" customHeight="1" x14ac:dyDescent="0.2">
      <c r="A32" s="16" t="s">
        <v>3</v>
      </c>
      <c r="B32" s="435" t="s">
        <v>16</v>
      </c>
      <c r="C32" s="435"/>
      <c r="D32" s="435"/>
      <c r="E32" s="435" t="s">
        <v>17</v>
      </c>
      <c r="F32" s="435"/>
      <c r="G32" s="435"/>
      <c r="H32" s="9" t="s">
        <v>18</v>
      </c>
      <c r="I32" s="9" t="s">
        <v>19</v>
      </c>
      <c r="J32" s="9" t="s">
        <v>20</v>
      </c>
    </row>
    <row r="33" spans="1:10" ht="15" hidden="1" customHeight="1" x14ac:dyDescent="0.2">
      <c r="A33" s="147">
        <v>1</v>
      </c>
      <c r="B33" s="435">
        <v>2</v>
      </c>
      <c r="C33" s="435"/>
      <c r="D33" s="435"/>
      <c r="E33" s="435">
        <v>3</v>
      </c>
      <c r="F33" s="435"/>
      <c r="G33" s="435"/>
      <c r="H33" s="147">
        <v>4</v>
      </c>
      <c r="I33" s="147">
        <v>5</v>
      </c>
      <c r="J33" s="147">
        <v>6</v>
      </c>
    </row>
    <row r="34" spans="1:10" hidden="1" x14ac:dyDescent="0.2">
      <c r="A34" s="12"/>
      <c r="B34" s="435"/>
      <c r="C34" s="435"/>
      <c r="D34" s="435"/>
      <c r="E34" s="435"/>
      <c r="F34" s="435"/>
      <c r="G34" s="435"/>
      <c r="H34" s="12"/>
      <c r="I34" s="12"/>
      <c r="J34" s="17">
        <f>E34*H34*I34</f>
        <v>0</v>
      </c>
    </row>
    <row r="35" spans="1:10" hidden="1" x14ac:dyDescent="0.2">
      <c r="A35" s="12"/>
      <c r="B35" s="435"/>
      <c r="C35" s="435"/>
      <c r="D35" s="435"/>
      <c r="E35" s="435"/>
      <c r="F35" s="435"/>
      <c r="G35" s="435"/>
      <c r="H35" s="12"/>
      <c r="I35" s="12"/>
      <c r="J35" s="17">
        <f t="shared" ref="J35:J41" si="1">E35*H35*I35</f>
        <v>0</v>
      </c>
    </row>
    <row r="36" spans="1:10" hidden="1" x14ac:dyDescent="0.2">
      <c r="A36" s="12"/>
      <c r="B36" s="435"/>
      <c r="C36" s="435"/>
      <c r="D36" s="435"/>
      <c r="E36" s="435"/>
      <c r="F36" s="435"/>
      <c r="G36" s="435"/>
      <c r="H36" s="12"/>
      <c r="I36" s="12"/>
      <c r="J36" s="17">
        <f t="shared" si="1"/>
        <v>0</v>
      </c>
    </row>
    <row r="37" spans="1:10" hidden="1" x14ac:dyDescent="0.2">
      <c r="A37" s="12"/>
      <c r="B37" s="435"/>
      <c r="C37" s="435"/>
      <c r="D37" s="435"/>
      <c r="E37" s="435"/>
      <c r="F37" s="435"/>
      <c r="G37" s="435"/>
      <c r="H37" s="12"/>
      <c r="I37" s="12"/>
      <c r="J37" s="17">
        <f t="shared" si="1"/>
        <v>0</v>
      </c>
    </row>
    <row r="38" spans="1:10" hidden="1" x14ac:dyDescent="0.2">
      <c r="A38" s="12"/>
      <c r="B38" s="435"/>
      <c r="C38" s="435"/>
      <c r="D38" s="435"/>
      <c r="E38" s="435"/>
      <c r="F38" s="435"/>
      <c r="G38" s="435"/>
      <c r="H38" s="12"/>
      <c r="I38" s="12"/>
      <c r="J38" s="17">
        <f t="shared" si="1"/>
        <v>0</v>
      </c>
    </row>
    <row r="39" spans="1:10" hidden="1" x14ac:dyDescent="0.2">
      <c r="A39" s="12"/>
      <c r="B39" s="435"/>
      <c r="C39" s="435"/>
      <c r="D39" s="435"/>
      <c r="E39" s="435"/>
      <c r="F39" s="435"/>
      <c r="G39" s="435"/>
      <c r="H39" s="12"/>
      <c r="I39" s="12"/>
      <c r="J39" s="17">
        <f t="shared" si="1"/>
        <v>0</v>
      </c>
    </row>
    <row r="40" spans="1:10" hidden="1" x14ac:dyDescent="0.2">
      <c r="A40" s="12"/>
      <c r="B40" s="435"/>
      <c r="C40" s="435"/>
      <c r="D40" s="435"/>
      <c r="E40" s="435"/>
      <c r="F40" s="435"/>
      <c r="G40" s="435"/>
      <c r="H40" s="12"/>
      <c r="I40" s="12"/>
      <c r="J40" s="17">
        <f t="shared" si="1"/>
        <v>0</v>
      </c>
    </row>
    <row r="41" spans="1:10" hidden="1" x14ac:dyDescent="0.2">
      <c r="A41" s="12"/>
      <c r="B41" s="435"/>
      <c r="C41" s="435"/>
      <c r="D41" s="435"/>
      <c r="E41" s="435"/>
      <c r="F41" s="435"/>
      <c r="G41" s="435"/>
      <c r="H41" s="12"/>
      <c r="I41" s="12"/>
      <c r="J41" s="17">
        <f t="shared" si="1"/>
        <v>0</v>
      </c>
    </row>
    <row r="42" spans="1:10" hidden="1" x14ac:dyDescent="0.2">
      <c r="A42" s="457" t="s">
        <v>13</v>
      </c>
      <c r="B42" s="458"/>
      <c r="C42" s="458"/>
      <c r="D42" s="459"/>
      <c r="E42" s="435" t="s">
        <v>14</v>
      </c>
      <c r="F42" s="435"/>
      <c r="G42" s="435"/>
      <c r="H42" s="147" t="s">
        <v>14</v>
      </c>
      <c r="I42" s="147" t="s">
        <v>14</v>
      </c>
      <c r="J42" s="12"/>
    </row>
    <row r="43" spans="1:10" hidden="1" x14ac:dyDescent="0.2"/>
    <row r="44" spans="1:10" hidden="1" x14ac:dyDescent="0.2">
      <c r="C44" s="6" t="s">
        <v>21</v>
      </c>
    </row>
    <row r="45" spans="1:10" hidden="1" x14ac:dyDescent="0.2"/>
    <row r="46" spans="1:10" ht="84" hidden="1" x14ac:dyDescent="0.2">
      <c r="A46" s="16" t="s">
        <v>3</v>
      </c>
      <c r="B46" s="435" t="s">
        <v>16</v>
      </c>
      <c r="C46" s="435"/>
      <c r="D46" s="435"/>
      <c r="E46" s="435" t="s">
        <v>22</v>
      </c>
      <c r="F46" s="435"/>
      <c r="G46" s="435"/>
      <c r="H46" s="9" t="s">
        <v>23</v>
      </c>
      <c r="I46" s="9" t="s">
        <v>24</v>
      </c>
      <c r="J46" s="9" t="s">
        <v>20</v>
      </c>
    </row>
    <row r="47" spans="1:10" hidden="1" x14ac:dyDescent="0.2">
      <c r="A47" s="147">
        <v>1</v>
      </c>
      <c r="B47" s="435">
        <v>2</v>
      </c>
      <c r="C47" s="435"/>
      <c r="D47" s="435"/>
      <c r="E47" s="435">
        <v>3</v>
      </c>
      <c r="F47" s="435"/>
      <c r="G47" s="435"/>
      <c r="H47" s="147">
        <v>4</v>
      </c>
      <c r="I47" s="147">
        <v>5</v>
      </c>
      <c r="J47" s="147">
        <v>6</v>
      </c>
    </row>
    <row r="48" spans="1:10" hidden="1" x14ac:dyDescent="0.2">
      <c r="A48" s="12"/>
      <c r="B48" s="435"/>
      <c r="C48" s="435"/>
      <c r="D48" s="435"/>
      <c r="E48" s="435"/>
      <c r="F48" s="435"/>
      <c r="G48" s="435"/>
      <c r="H48" s="12"/>
      <c r="I48" s="12"/>
      <c r="J48" s="17">
        <f>E48*H48*I48</f>
        <v>0</v>
      </c>
    </row>
    <row r="49" spans="1:10" hidden="1" x14ac:dyDescent="0.2">
      <c r="A49" s="12"/>
      <c r="B49" s="435"/>
      <c r="C49" s="435"/>
      <c r="D49" s="435"/>
      <c r="E49" s="435"/>
      <c r="F49" s="435"/>
      <c r="G49" s="435"/>
      <c r="H49" s="12"/>
      <c r="I49" s="12"/>
      <c r="J49" s="17">
        <f t="shared" ref="J49:J55" si="2">E49*H49*I49</f>
        <v>0</v>
      </c>
    </row>
    <row r="50" spans="1:10" hidden="1" x14ac:dyDescent="0.2">
      <c r="A50" s="12"/>
      <c r="B50" s="435"/>
      <c r="C50" s="435"/>
      <c r="D50" s="435"/>
      <c r="E50" s="435"/>
      <c r="F50" s="435"/>
      <c r="G50" s="435"/>
      <c r="H50" s="12"/>
      <c r="I50" s="12"/>
      <c r="J50" s="17">
        <f t="shared" si="2"/>
        <v>0</v>
      </c>
    </row>
    <row r="51" spans="1:10" hidden="1" x14ac:dyDescent="0.2">
      <c r="A51" s="12"/>
      <c r="B51" s="435"/>
      <c r="C51" s="435"/>
      <c r="D51" s="435"/>
      <c r="E51" s="435"/>
      <c r="F51" s="435"/>
      <c r="G51" s="435"/>
      <c r="H51" s="12"/>
      <c r="I51" s="12"/>
      <c r="J51" s="17">
        <f t="shared" si="2"/>
        <v>0</v>
      </c>
    </row>
    <row r="52" spans="1:10" hidden="1" x14ac:dyDescent="0.2">
      <c r="A52" s="12"/>
      <c r="B52" s="435"/>
      <c r="C52" s="435"/>
      <c r="D52" s="435"/>
      <c r="E52" s="435"/>
      <c r="F52" s="435"/>
      <c r="G52" s="435"/>
      <c r="H52" s="12"/>
      <c r="I52" s="12"/>
      <c r="J52" s="17">
        <f t="shared" si="2"/>
        <v>0</v>
      </c>
    </row>
    <row r="53" spans="1:10" hidden="1" x14ac:dyDescent="0.2">
      <c r="A53" s="12"/>
      <c r="B53" s="435"/>
      <c r="C53" s="435"/>
      <c r="D53" s="435"/>
      <c r="E53" s="435"/>
      <c r="F53" s="435"/>
      <c r="G53" s="435"/>
      <c r="H53" s="12"/>
      <c r="I53" s="12"/>
      <c r="J53" s="17">
        <f t="shared" si="2"/>
        <v>0</v>
      </c>
    </row>
    <row r="54" spans="1:10" hidden="1" x14ac:dyDescent="0.2">
      <c r="A54" s="12"/>
      <c r="B54" s="435"/>
      <c r="C54" s="435"/>
      <c r="D54" s="435"/>
      <c r="E54" s="435"/>
      <c r="F54" s="435"/>
      <c r="G54" s="435"/>
      <c r="H54" s="12"/>
      <c r="I54" s="12"/>
      <c r="J54" s="17">
        <f t="shared" si="2"/>
        <v>0</v>
      </c>
    </row>
    <row r="55" spans="1:10" hidden="1" x14ac:dyDescent="0.2">
      <c r="A55" s="12"/>
      <c r="B55" s="435"/>
      <c r="C55" s="435"/>
      <c r="D55" s="435"/>
      <c r="E55" s="435"/>
      <c r="F55" s="435"/>
      <c r="G55" s="435"/>
      <c r="H55" s="12"/>
      <c r="I55" s="12"/>
      <c r="J55" s="17">
        <f t="shared" si="2"/>
        <v>0</v>
      </c>
    </row>
    <row r="56" spans="1:10" hidden="1" x14ac:dyDescent="0.2">
      <c r="A56" s="457" t="s">
        <v>13</v>
      </c>
      <c r="B56" s="458"/>
      <c r="C56" s="458"/>
      <c r="D56" s="459"/>
      <c r="E56" s="435" t="s">
        <v>14</v>
      </c>
      <c r="F56" s="435"/>
      <c r="G56" s="435"/>
      <c r="H56" s="147" t="s">
        <v>14</v>
      </c>
      <c r="I56" s="147" t="s">
        <v>14</v>
      </c>
      <c r="J56" s="12"/>
    </row>
    <row r="57" spans="1:10" hidden="1" x14ac:dyDescent="0.2"/>
    <row r="58" spans="1:10" hidden="1" x14ac:dyDescent="0.2">
      <c r="C58" s="6" t="s">
        <v>25</v>
      </c>
    </row>
    <row r="59" spans="1:10" hidden="1" x14ac:dyDescent="0.2">
      <c r="C59" s="6" t="s">
        <v>26</v>
      </c>
    </row>
    <row r="60" spans="1:10" hidden="1" x14ac:dyDescent="0.2">
      <c r="C60" s="6" t="s">
        <v>27</v>
      </c>
    </row>
    <row r="61" spans="1:10" hidden="1" x14ac:dyDescent="0.2"/>
    <row r="62" spans="1:10" ht="78.599999999999994" hidden="1" customHeight="1" x14ac:dyDescent="0.2">
      <c r="A62" s="9" t="s">
        <v>3</v>
      </c>
      <c r="B62" s="435" t="s">
        <v>28</v>
      </c>
      <c r="C62" s="435"/>
      <c r="D62" s="435"/>
      <c r="E62" s="435"/>
      <c r="F62" s="435"/>
      <c r="G62" s="435"/>
      <c r="H62" s="435"/>
      <c r="I62" s="9" t="s">
        <v>29</v>
      </c>
      <c r="J62" s="9" t="s">
        <v>30</v>
      </c>
    </row>
    <row r="63" spans="1:10" hidden="1" x14ac:dyDescent="0.2">
      <c r="A63" s="147">
        <v>1</v>
      </c>
      <c r="B63" s="460">
        <v>2</v>
      </c>
      <c r="C63" s="460"/>
      <c r="D63" s="460"/>
      <c r="E63" s="460"/>
      <c r="F63" s="460"/>
      <c r="G63" s="460"/>
      <c r="H63" s="460"/>
      <c r="I63" s="147">
        <v>3</v>
      </c>
      <c r="J63" s="147">
        <v>4</v>
      </c>
    </row>
    <row r="64" spans="1:10" hidden="1" x14ac:dyDescent="0.2">
      <c r="A64" s="147">
        <v>1</v>
      </c>
      <c r="B64" s="454" t="s">
        <v>31</v>
      </c>
      <c r="C64" s="454"/>
      <c r="D64" s="454"/>
      <c r="E64" s="454"/>
      <c r="F64" s="454"/>
      <c r="G64" s="454"/>
      <c r="H64" s="454"/>
      <c r="I64" s="147" t="s">
        <v>14</v>
      </c>
      <c r="J64" s="12"/>
    </row>
    <row r="65" spans="1:13" ht="25.9" hidden="1" customHeight="1" x14ac:dyDescent="0.2">
      <c r="A65" s="147" t="s">
        <v>32</v>
      </c>
      <c r="B65" s="455" t="s">
        <v>36</v>
      </c>
      <c r="C65" s="455"/>
      <c r="D65" s="455"/>
      <c r="E65" s="455"/>
      <c r="F65" s="455"/>
      <c r="G65" s="455"/>
      <c r="H65" s="455"/>
      <c r="I65" s="147"/>
      <c r="J65" s="14">
        <f>K28*22%</f>
        <v>0</v>
      </c>
    </row>
    <row r="66" spans="1:13" hidden="1" x14ac:dyDescent="0.2">
      <c r="A66" s="147" t="s">
        <v>33</v>
      </c>
      <c r="B66" s="454" t="s">
        <v>42</v>
      </c>
      <c r="C66" s="454"/>
      <c r="D66" s="454"/>
      <c r="E66" s="454"/>
      <c r="F66" s="454"/>
      <c r="G66" s="454"/>
      <c r="H66" s="454"/>
      <c r="I66" s="147"/>
      <c r="J66" s="14"/>
    </row>
    <row r="67" spans="1:13" ht="24" hidden="1" customHeight="1" x14ac:dyDescent="0.2">
      <c r="A67" s="147" t="s">
        <v>34</v>
      </c>
      <c r="B67" s="455" t="s">
        <v>37</v>
      </c>
      <c r="C67" s="455"/>
      <c r="D67" s="455"/>
      <c r="E67" s="455"/>
      <c r="F67" s="455"/>
      <c r="G67" s="455"/>
      <c r="H67" s="455"/>
      <c r="I67" s="147"/>
      <c r="J67" s="14"/>
    </row>
    <row r="68" spans="1:13" hidden="1" x14ac:dyDescent="0.2">
      <c r="A68" s="147">
        <v>2</v>
      </c>
      <c r="B68" s="454" t="s">
        <v>38</v>
      </c>
      <c r="C68" s="454"/>
      <c r="D68" s="454"/>
      <c r="E68" s="454"/>
      <c r="F68" s="454"/>
      <c r="G68" s="454"/>
      <c r="H68" s="454"/>
      <c r="I68" s="147" t="s">
        <v>14</v>
      </c>
      <c r="J68" s="14"/>
    </row>
    <row r="69" spans="1:13" ht="34.9" hidden="1" customHeight="1" x14ac:dyDescent="0.2">
      <c r="A69" s="147" t="s">
        <v>39</v>
      </c>
      <c r="B69" s="455" t="s">
        <v>40</v>
      </c>
      <c r="C69" s="455"/>
      <c r="D69" s="455"/>
      <c r="E69" s="455"/>
      <c r="F69" s="455"/>
      <c r="G69" s="455"/>
      <c r="H69" s="455"/>
      <c r="I69" s="147"/>
      <c r="J69" s="14">
        <f>K28*2.9%</f>
        <v>0</v>
      </c>
    </row>
    <row r="70" spans="1:13" hidden="1" x14ac:dyDescent="0.2">
      <c r="A70" s="147" t="s">
        <v>41</v>
      </c>
      <c r="B70" s="454" t="s">
        <v>45</v>
      </c>
      <c r="C70" s="454"/>
      <c r="D70" s="454"/>
      <c r="E70" s="454"/>
      <c r="F70" s="454"/>
      <c r="G70" s="454"/>
      <c r="H70" s="454"/>
      <c r="I70" s="147"/>
      <c r="J70" s="14"/>
    </row>
    <row r="71" spans="1:13" ht="27" hidden="1" customHeight="1" x14ac:dyDescent="0.2">
      <c r="A71" s="18" t="s">
        <v>43</v>
      </c>
      <c r="B71" s="455" t="s">
        <v>44</v>
      </c>
      <c r="C71" s="455"/>
      <c r="D71" s="455"/>
      <c r="E71" s="455"/>
      <c r="F71" s="455"/>
      <c r="G71" s="455"/>
      <c r="H71" s="455"/>
      <c r="I71" s="147"/>
      <c r="J71" s="14">
        <f>K28*0.2%</f>
        <v>0</v>
      </c>
    </row>
    <row r="72" spans="1:13" ht="22.9" hidden="1" customHeight="1" x14ac:dyDescent="0.2">
      <c r="A72" s="147" t="s">
        <v>46</v>
      </c>
      <c r="B72" s="455" t="s">
        <v>47</v>
      </c>
      <c r="C72" s="455"/>
      <c r="D72" s="455"/>
      <c r="E72" s="455"/>
      <c r="F72" s="455"/>
      <c r="G72" s="455"/>
      <c r="H72" s="455"/>
      <c r="I72" s="147"/>
      <c r="J72" s="14"/>
    </row>
    <row r="73" spans="1:13" ht="25.15" hidden="1" customHeight="1" x14ac:dyDescent="0.2">
      <c r="A73" s="147" t="s">
        <v>48</v>
      </c>
      <c r="B73" s="455" t="s">
        <v>49</v>
      </c>
      <c r="C73" s="455"/>
      <c r="D73" s="455"/>
      <c r="E73" s="455"/>
      <c r="F73" s="455"/>
      <c r="G73" s="455"/>
      <c r="H73" s="455"/>
      <c r="I73" s="147"/>
      <c r="J73" s="14"/>
    </row>
    <row r="74" spans="1:13" ht="24.6" hidden="1" customHeight="1" x14ac:dyDescent="0.2">
      <c r="A74" s="147">
        <v>3</v>
      </c>
      <c r="B74" s="455" t="s">
        <v>50</v>
      </c>
      <c r="C74" s="455"/>
      <c r="D74" s="455"/>
      <c r="E74" s="455"/>
      <c r="F74" s="455"/>
      <c r="G74" s="455"/>
      <c r="H74" s="455"/>
      <c r="I74" s="147"/>
      <c r="J74" s="14">
        <f>K28*5.1%</f>
        <v>0</v>
      </c>
    </row>
    <row r="75" spans="1:13" hidden="1" x14ac:dyDescent="0.2">
      <c r="A75" s="147"/>
      <c r="B75" s="456" t="s">
        <v>13</v>
      </c>
      <c r="C75" s="456"/>
      <c r="D75" s="456"/>
      <c r="E75" s="456"/>
      <c r="F75" s="456"/>
      <c r="G75" s="456"/>
      <c r="H75" s="456"/>
      <c r="I75" s="147" t="s">
        <v>14</v>
      </c>
      <c r="J75" s="14">
        <f>SUM(J65:J74)</f>
        <v>0</v>
      </c>
      <c r="K75" s="15"/>
      <c r="M75" s="15"/>
    </row>
    <row r="76" spans="1:13" hidden="1" x14ac:dyDescent="0.2">
      <c r="B76" s="453"/>
      <c r="C76" s="453"/>
      <c r="D76" s="453"/>
      <c r="E76" s="453"/>
      <c r="F76" s="453"/>
      <c r="G76" s="453"/>
      <c r="H76" s="453"/>
    </row>
    <row r="77" spans="1:13" s="8" customFormat="1" hidden="1" x14ac:dyDescent="0.2">
      <c r="B77" s="8" t="s">
        <v>89</v>
      </c>
    </row>
    <row r="78" spans="1:13" hidden="1" x14ac:dyDescent="0.2"/>
    <row r="79" spans="1:13" hidden="1" x14ac:dyDescent="0.2">
      <c r="A79" s="6" t="s">
        <v>57</v>
      </c>
    </row>
    <row r="80" spans="1:13" hidden="1" x14ac:dyDescent="0.2">
      <c r="A80" s="6" t="s">
        <v>58</v>
      </c>
    </row>
    <row r="81" spans="1:10" hidden="1" x14ac:dyDescent="0.2"/>
    <row r="82" spans="1:10" ht="37.9" hidden="1" customHeight="1" x14ac:dyDescent="0.2">
      <c r="A82" s="13" t="s">
        <v>3</v>
      </c>
      <c r="B82" s="435" t="s">
        <v>51</v>
      </c>
      <c r="C82" s="435"/>
      <c r="D82" s="435"/>
      <c r="E82" s="435" t="s">
        <v>52</v>
      </c>
      <c r="F82" s="435"/>
      <c r="G82" s="443" t="s">
        <v>53</v>
      </c>
      <c r="H82" s="443"/>
      <c r="I82" s="443" t="s">
        <v>54</v>
      </c>
      <c r="J82" s="443"/>
    </row>
    <row r="83" spans="1:10" hidden="1" x14ac:dyDescent="0.2">
      <c r="A83" s="12">
        <v>1</v>
      </c>
      <c r="B83" s="435">
        <v>2</v>
      </c>
      <c r="C83" s="435"/>
      <c r="D83" s="435"/>
      <c r="E83" s="435">
        <v>3</v>
      </c>
      <c r="F83" s="435"/>
      <c r="G83" s="443">
        <v>4</v>
      </c>
      <c r="H83" s="443"/>
      <c r="I83" s="443">
        <v>5</v>
      </c>
      <c r="J83" s="443"/>
    </row>
    <row r="84" spans="1:10" hidden="1" x14ac:dyDescent="0.2">
      <c r="A84" s="12"/>
      <c r="B84" s="448"/>
      <c r="C84" s="448"/>
      <c r="D84" s="448"/>
      <c r="E84" s="435"/>
      <c r="F84" s="435"/>
      <c r="G84" s="443"/>
      <c r="H84" s="443"/>
      <c r="I84" s="447">
        <f>E84*G84</f>
        <v>0</v>
      </c>
      <c r="J84" s="447"/>
    </row>
    <row r="85" spans="1:10" hidden="1" x14ac:dyDescent="0.2">
      <c r="A85" s="12"/>
      <c r="B85" s="448"/>
      <c r="C85" s="448"/>
      <c r="D85" s="448"/>
      <c r="E85" s="435"/>
      <c r="F85" s="435"/>
      <c r="G85" s="443"/>
      <c r="H85" s="443"/>
      <c r="I85" s="447">
        <f t="shared" ref="I85:I89" si="3">E85*G85</f>
        <v>0</v>
      </c>
      <c r="J85" s="447"/>
    </row>
    <row r="86" spans="1:10" hidden="1" x14ac:dyDescent="0.2">
      <c r="A86" s="12"/>
      <c r="B86" s="448"/>
      <c r="C86" s="448"/>
      <c r="D86" s="448"/>
      <c r="E86" s="435"/>
      <c r="F86" s="435"/>
      <c r="G86" s="443"/>
      <c r="H86" s="443"/>
      <c r="I86" s="447">
        <f t="shared" si="3"/>
        <v>0</v>
      </c>
      <c r="J86" s="447"/>
    </row>
    <row r="87" spans="1:10" hidden="1" x14ac:dyDescent="0.2">
      <c r="A87" s="12"/>
      <c r="B87" s="448"/>
      <c r="C87" s="448"/>
      <c r="D87" s="448"/>
      <c r="E87" s="435"/>
      <c r="F87" s="435"/>
      <c r="G87" s="443"/>
      <c r="H87" s="443"/>
      <c r="I87" s="447">
        <f t="shared" si="3"/>
        <v>0</v>
      </c>
      <c r="J87" s="447"/>
    </row>
    <row r="88" spans="1:10" hidden="1" x14ac:dyDescent="0.2">
      <c r="A88" s="12"/>
      <c r="B88" s="448"/>
      <c r="C88" s="448"/>
      <c r="D88" s="448"/>
      <c r="E88" s="435"/>
      <c r="F88" s="435"/>
      <c r="G88" s="443"/>
      <c r="H88" s="443"/>
      <c r="I88" s="447">
        <f t="shared" si="3"/>
        <v>0</v>
      </c>
      <c r="J88" s="447"/>
    </row>
    <row r="89" spans="1:10" hidden="1" x14ac:dyDescent="0.2">
      <c r="A89" s="12"/>
      <c r="B89" s="448"/>
      <c r="C89" s="448"/>
      <c r="D89" s="448"/>
      <c r="E89" s="435"/>
      <c r="F89" s="435"/>
      <c r="G89" s="443"/>
      <c r="H89" s="443"/>
      <c r="I89" s="447">
        <f t="shared" si="3"/>
        <v>0</v>
      </c>
      <c r="J89" s="447"/>
    </row>
    <row r="90" spans="1:10" hidden="1" x14ac:dyDescent="0.2">
      <c r="A90" s="12"/>
      <c r="B90" s="435" t="s">
        <v>13</v>
      </c>
      <c r="C90" s="435"/>
      <c r="D90" s="435"/>
      <c r="E90" s="435" t="s">
        <v>14</v>
      </c>
      <c r="F90" s="435"/>
      <c r="G90" s="443" t="s">
        <v>14</v>
      </c>
      <c r="H90" s="443"/>
      <c r="I90" s="447">
        <f>SUM(I84:J89)</f>
        <v>0</v>
      </c>
      <c r="J90" s="443"/>
    </row>
    <row r="91" spans="1:10" ht="15.75" hidden="1" customHeight="1" x14ac:dyDescent="0.2"/>
    <row r="92" spans="1:10" s="8" customFormat="1" hidden="1" x14ac:dyDescent="0.2">
      <c r="B92" s="8" t="s">
        <v>55</v>
      </c>
    </row>
    <row r="93" spans="1:10" hidden="1" x14ac:dyDescent="0.2"/>
    <row r="94" spans="1:10" hidden="1" x14ac:dyDescent="0.2">
      <c r="A94" s="6" t="s">
        <v>59</v>
      </c>
      <c r="D94" s="6">
        <v>851</v>
      </c>
    </row>
    <row r="95" spans="1:10" hidden="1" x14ac:dyDescent="0.2">
      <c r="A95" s="6" t="s">
        <v>58</v>
      </c>
      <c r="E95" s="6" t="s">
        <v>101</v>
      </c>
    </row>
    <row r="96" spans="1:10" hidden="1" x14ac:dyDescent="0.2"/>
    <row r="97" spans="1:12" ht="52.9" hidden="1" customHeight="1" x14ac:dyDescent="0.2">
      <c r="A97" s="13" t="s">
        <v>3</v>
      </c>
      <c r="B97" s="435" t="s">
        <v>16</v>
      </c>
      <c r="C97" s="435"/>
      <c r="D97" s="435"/>
      <c r="E97" s="435" t="s">
        <v>60</v>
      </c>
      <c r="F97" s="435"/>
      <c r="G97" s="143" t="s">
        <v>61</v>
      </c>
      <c r="H97" s="435" t="s">
        <v>90</v>
      </c>
      <c r="I97" s="435"/>
      <c r="J97" s="143" t="s">
        <v>116</v>
      </c>
    </row>
    <row r="98" spans="1:12" s="22" customFormat="1" ht="15" hidden="1" customHeight="1" x14ac:dyDescent="0.2">
      <c r="A98" s="20">
        <v>1</v>
      </c>
      <c r="B98" s="449">
        <v>2</v>
      </c>
      <c r="C98" s="449"/>
      <c r="D98" s="449"/>
      <c r="E98" s="449">
        <v>3</v>
      </c>
      <c r="F98" s="449"/>
      <c r="G98" s="145">
        <v>4</v>
      </c>
      <c r="H98" s="450">
        <v>5</v>
      </c>
      <c r="I98" s="450"/>
      <c r="J98" s="145">
        <v>6</v>
      </c>
    </row>
    <row r="99" spans="1:12" ht="60.75" hidden="1" customHeight="1" x14ac:dyDescent="0.2">
      <c r="A99" s="12">
        <v>1</v>
      </c>
      <c r="B99" s="448" t="s">
        <v>148</v>
      </c>
      <c r="C99" s="448"/>
      <c r="D99" s="448"/>
      <c r="E99" s="434"/>
      <c r="F99" s="434"/>
      <c r="G99" s="144"/>
      <c r="H99" s="433">
        <f>E99*G99/100</f>
        <v>0</v>
      </c>
      <c r="I99" s="433"/>
      <c r="J99" s="144"/>
      <c r="L99" s="15"/>
    </row>
    <row r="100" spans="1:12" hidden="1" x14ac:dyDescent="0.2">
      <c r="A100" s="12">
        <v>2</v>
      </c>
      <c r="B100" s="448"/>
      <c r="C100" s="448"/>
      <c r="D100" s="448"/>
      <c r="E100" s="434"/>
      <c r="F100" s="434"/>
      <c r="G100" s="144"/>
      <c r="H100" s="433">
        <f>E100*G100/100</f>
        <v>0</v>
      </c>
      <c r="I100" s="433"/>
      <c r="J100" s="144"/>
      <c r="L100" s="15"/>
    </row>
    <row r="101" spans="1:12" hidden="1" x14ac:dyDescent="0.2">
      <c r="A101" s="12"/>
      <c r="B101" s="448"/>
      <c r="C101" s="448"/>
      <c r="D101" s="448"/>
      <c r="E101" s="434"/>
      <c r="F101" s="434"/>
      <c r="G101" s="144"/>
      <c r="H101" s="433">
        <f t="shared" ref="H101:H104" si="4">E101*G101/100</f>
        <v>0</v>
      </c>
      <c r="I101" s="433"/>
      <c r="J101" s="144"/>
      <c r="L101" s="15"/>
    </row>
    <row r="102" spans="1:12" hidden="1" x14ac:dyDescent="0.2">
      <c r="A102" s="12"/>
      <c r="B102" s="448"/>
      <c r="C102" s="448"/>
      <c r="D102" s="448"/>
      <c r="E102" s="434"/>
      <c r="F102" s="434"/>
      <c r="G102" s="144"/>
      <c r="H102" s="433">
        <f t="shared" si="4"/>
        <v>0</v>
      </c>
      <c r="I102" s="433"/>
      <c r="J102" s="144"/>
      <c r="L102" s="15"/>
    </row>
    <row r="103" spans="1:12" hidden="1" x14ac:dyDescent="0.2">
      <c r="A103" s="12"/>
      <c r="B103" s="448"/>
      <c r="C103" s="448"/>
      <c r="D103" s="448"/>
      <c r="E103" s="434"/>
      <c r="F103" s="434"/>
      <c r="G103" s="144"/>
      <c r="H103" s="433">
        <f t="shared" si="4"/>
        <v>0</v>
      </c>
      <c r="I103" s="433"/>
      <c r="J103" s="144"/>
      <c r="L103" s="15"/>
    </row>
    <row r="104" spans="1:12" hidden="1" x14ac:dyDescent="0.2">
      <c r="A104" s="12"/>
      <c r="B104" s="448"/>
      <c r="C104" s="448"/>
      <c r="D104" s="448"/>
      <c r="E104" s="434"/>
      <c r="F104" s="434"/>
      <c r="G104" s="144"/>
      <c r="H104" s="433">
        <f t="shared" si="4"/>
        <v>0</v>
      </c>
      <c r="I104" s="433"/>
      <c r="J104" s="144"/>
      <c r="L104" s="15"/>
    </row>
    <row r="105" spans="1:12" hidden="1" x14ac:dyDescent="0.2">
      <c r="A105" s="12"/>
      <c r="B105" s="435" t="s">
        <v>13</v>
      </c>
      <c r="C105" s="435"/>
      <c r="D105" s="435"/>
      <c r="E105" s="434" t="s">
        <v>14</v>
      </c>
      <c r="F105" s="434"/>
      <c r="G105" s="144" t="s">
        <v>14</v>
      </c>
      <c r="H105" s="433">
        <f>SUM(H99:I104)</f>
        <v>0</v>
      </c>
      <c r="I105" s="433"/>
      <c r="J105" s="144">
        <f>SUM(J99:J104)</f>
        <v>0</v>
      </c>
      <c r="L105" s="15"/>
    </row>
    <row r="106" spans="1:12" hidden="1" x14ac:dyDescent="0.2"/>
    <row r="107" spans="1:12" s="8" customFormat="1" hidden="1" x14ac:dyDescent="0.2">
      <c r="B107" s="8" t="s">
        <v>63</v>
      </c>
    </row>
    <row r="108" spans="1:12" hidden="1" x14ac:dyDescent="0.2"/>
    <row r="109" spans="1:12" hidden="1" x14ac:dyDescent="0.2">
      <c r="A109" s="6" t="s">
        <v>59</v>
      </c>
    </row>
    <row r="110" spans="1:12" hidden="1" x14ac:dyDescent="0.2">
      <c r="A110" s="6" t="s">
        <v>58</v>
      </c>
    </row>
    <row r="111" spans="1:12" hidden="1" x14ac:dyDescent="0.2"/>
    <row r="112" spans="1:12" ht="24.6" hidden="1" customHeight="1" x14ac:dyDescent="0.2">
      <c r="A112" s="13" t="s">
        <v>3</v>
      </c>
      <c r="B112" s="435" t="s">
        <v>51</v>
      </c>
      <c r="C112" s="435"/>
      <c r="D112" s="435"/>
      <c r="E112" s="435" t="s">
        <v>64</v>
      </c>
      <c r="F112" s="435"/>
      <c r="G112" s="435" t="s">
        <v>53</v>
      </c>
      <c r="H112" s="435"/>
      <c r="I112" s="435" t="s">
        <v>65</v>
      </c>
      <c r="J112" s="435"/>
    </row>
    <row r="113" spans="1:10" hidden="1" x14ac:dyDescent="0.2">
      <c r="A113" s="12">
        <v>1</v>
      </c>
      <c r="B113" s="435">
        <v>2</v>
      </c>
      <c r="C113" s="435"/>
      <c r="D113" s="435"/>
      <c r="E113" s="435">
        <v>3</v>
      </c>
      <c r="F113" s="435"/>
      <c r="G113" s="443">
        <v>4</v>
      </c>
      <c r="H113" s="443"/>
      <c r="I113" s="443">
        <v>5</v>
      </c>
      <c r="J113" s="443"/>
    </row>
    <row r="114" spans="1:10" hidden="1" x14ac:dyDescent="0.2">
      <c r="A114" s="12"/>
      <c r="B114" s="448"/>
      <c r="C114" s="448"/>
      <c r="D114" s="448"/>
      <c r="E114" s="435"/>
      <c r="F114" s="435"/>
      <c r="G114" s="443"/>
      <c r="H114" s="443"/>
      <c r="I114" s="447">
        <f>E114:E114+G114</f>
        <v>0</v>
      </c>
      <c r="J114" s="447"/>
    </row>
    <row r="115" spans="1:10" hidden="1" x14ac:dyDescent="0.2">
      <c r="A115" s="12"/>
      <c r="B115" s="448"/>
      <c r="C115" s="448"/>
      <c r="D115" s="448"/>
      <c r="E115" s="435"/>
      <c r="F115" s="435"/>
      <c r="G115" s="443"/>
      <c r="H115" s="443"/>
      <c r="I115" s="447">
        <f t="shared" ref="I115:I119" si="5">E115:E115+G115</f>
        <v>0</v>
      </c>
      <c r="J115" s="447"/>
    </row>
    <row r="116" spans="1:10" hidden="1" x14ac:dyDescent="0.2">
      <c r="A116" s="12"/>
      <c r="B116" s="448"/>
      <c r="C116" s="448"/>
      <c r="D116" s="448"/>
      <c r="E116" s="435"/>
      <c r="F116" s="435"/>
      <c r="G116" s="443"/>
      <c r="H116" s="443"/>
      <c r="I116" s="447">
        <f t="shared" si="5"/>
        <v>0</v>
      </c>
      <c r="J116" s="447"/>
    </row>
    <row r="117" spans="1:10" hidden="1" x14ac:dyDescent="0.2">
      <c r="A117" s="12"/>
      <c r="B117" s="448"/>
      <c r="C117" s="448"/>
      <c r="D117" s="448"/>
      <c r="E117" s="435"/>
      <c r="F117" s="435"/>
      <c r="G117" s="443"/>
      <c r="H117" s="443"/>
      <c r="I117" s="447">
        <f t="shared" si="5"/>
        <v>0</v>
      </c>
      <c r="J117" s="447"/>
    </row>
    <row r="118" spans="1:10" hidden="1" x14ac:dyDescent="0.2">
      <c r="A118" s="12"/>
      <c r="B118" s="448"/>
      <c r="C118" s="448"/>
      <c r="D118" s="448"/>
      <c r="E118" s="435"/>
      <c r="F118" s="435"/>
      <c r="G118" s="443"/>
      <c r="H118" s="443"/>
      <c r="I118" s="447">
        <f t="shared" si="5"/>
        <v>0</v>
      </c>
      <c r="J118" s="447"/>
    </row>
    <row r="119" spans="1:10" hidden="1" x14ac:dyDescent="0.2">
      <c r="A119" s="12"/>
      <c r="B119" s="448"/>
      <c r="C119" s="448"/>
      <c r="D119" s="448"/>
      <c r="E119" s="435"/>
      <c r="F119" s="435"/>
      <c r="G119" s="443"/>
      <c r="H119" s="443"/>
      <c r="I119" s="447">
        <f t="shared" si="5"/>
        <v>0</v>
      </c>
      <c r="J119" s="447"/>
    </row>
    <row r="120" spans="1:10" hidden="1" x14ac:dyDescent="0.2">
      <c r="A120" s="12"/>
      <c r="B120" s="435" t="s">
        <v>13</v>
      </c>
      <c r="C120" s="435"/>
      <c r="D120" s="435"/>
      <c r="E120" s="435" t="s">
        <v>14</v>
      </c>
      <c r="F120" s="435"/>
      <c r="G120" s="443" t="s">
        <v>14</v>
      </c>
      <c r="H120" s="443"/>
      <c r="I120" s="447">
        <f>SUM(I114:J119)</f>
        <v>0</v>
      </c>
      <c r="J120" s="443"/>
    </row>
    <row r="121" spans="1:10" hidden="1" x14ac:dyDescent="0.2"/>
    <row r="122" spans="1:10" s="8" customFormat="1" hidden="1" x14ac:dyDescent="0.2">
      <c r="B122" s="8" t="s">
        <v>66</v>
      </c>
    </row>
    <row r="123" spans="1:10" hidden="1" x14ac:dyDescent="0.2"/>
    <row r="124" spans="1:10" hidden="1" x14ac:dyDescent="0.2">
      <c r="A124" s="6" t="s">
        <v>59</v>
      </c>
    </row>
    <row r="125" spans="1:10" hidden="1" x14ac:dyDescent="0.2">
      <c r="A125" s="6" t="s">
        <v>58</v>
      </c>
    </row>
    <row r="126" spans="1:10" hidden="1" x14ac:dyDescent="0.2"/>
    <row r="127" spans="1:10" ht="23.45" hidden="1" customHeight="1" x14ac:dyDescent="0.2">
      <c r="A127" s="13" t="s">
        <v>3</v>
      </c>
      <c r="B127" s="435" t="s">
        <v>51</v>
      </c>
      <c r="C127" s="435"/>
      <c r="D127" s="435"/>
      <c r="E127" s="435" t="s">
        <v>64</v>
      </c>
      <c r="F127" s="435"/>
      <c r="G127" s="435" t="s">
        <v>53</v>
      </c>
      <c r="H127" s="435"/>
      <c r="I127" s="435" t="s">
        <v>65</v>
      </c>
      <c r="J127" s="435"/>
    </row>
    <row r="128" spans="1:10" hidden="1" x14ac:dyDescent="0.2">
      <c r="A128" s="12">
        <v>1</v>
      </c>
      <c r="B128" s="435">
        <v>2</v>
      </c>
      <c r="C128" s="435"/>
      <c r="D128" s="435"/>
      <c r="E128" s="435">
        <v>3</v>
      </c>
      <c r="F128" s="435"/>
      <c r="G128" s="443">
        <v>4</v>
      </c>
      <c r="H128" s="443"/>
      <c r="I128" s="443">
        <v>5</v>
      </c>
      <c r="J128" s="443"/>
    </row>
    <row r="129" spans="1:10" ht="15" hidden="1" customHeight="1" x14ac:dyDescent="0.2">
      <c r="A129" s="12"/>
      <c r="B129" s="448"/>
      <c r="C129" s="448"/>
      <c r="D129" s="448"/>
      <c r="E129" s="435"/>
      <c r="F129" s="435"/>
      <c r="G129" s="443"/>
      <c r="H129" s="443"/>
      <c r="I129" s="447">
        <f>E129:E129+G129</f>
        <v>0</v>
      </c>
      <c r="J129" s="447"/>
    </row>
    <row r="130" spans="1:10" hidden="1" x14ac:dyDescent="0.2">
      <c r="A130" s="12"/>
      <c r="B130" s="448"/>
      <c r="C130" s="448"/>
      <c r="D130" s="448"/>
      <c r="E130" s="435"/>
      <c r="F130" s="435"/>
      <c r="G130" s="443"/>
      <c r="H130" s="443"/>
      <c r="I130" s="447">
        <f t="shared" ref="I130:I134" si="6">E130:E130+G130</f>
        <v>0</v>
      </c>
      <c r="J130" s="447"/>
    </row>
    <row r="131" spans="1:10" hidden="1" x14ac:dyDescent="0.2">
      <c r="A131" s="12"/>
      <c r="B131" s="448"/>
      <c r="C131" s="448"/>
      <c r="D131" s="448"/>
      <c r="E131" s="435"/>
      <c r="F131" s="435"/>
      <c r="G131" s="443"/>
      <c r="H131" s="443"/>
      <c r="I131" s="447">
        <f t="shared" si="6"/>
        <v>0</v>
      </c>
      <c r="J131" s="447"/>
    </row>
    <row r="132" spans="1:10" hidden="1" x14ac:dyDescent="0.2">
      <c r="A132" s="12"/>
      <c r="B132" s="448"/>
      <c r="C132" s="448"/>
      <c r="D132" s="448"/>
      <c r="E132" s="435"/>
      <c r="F132" s="435"/>
      <c r="G132" s="443"/>
      <c r="H132" s="443"/>
      <c r="I132" s="447">
        <f t="shared" si="6"/>
        <v>0</v>
      </c>
      <c r="J132" s="447"/>
    </row>
    <row r="133" spans="1:10" hidden="1" x14ac:dyDescent="0.2">
      <c r="A133" s="12"/>
      <c r="B133" s="448"/>
      <c r="C133" s="448"/>
      <c r="D133" s="448"/>
      <c r="E133" s="435"/>
      <c r="F133" s="435"/>
      <c r="G133" s="443"/>
      <c r="H133" s="443"/>
      <c r="I133" s="447">
        <f t="shared" si="6"/>
        <v>0</v>
      </c>
      <c r="J133" s="447"/>
    </row>
    <row r="134" spans="1:10" hidden="1" x14ac:dyDescent="0.2">
      <c r="A134" s="12"/>
      <c r="B134" s="448"/>
      <c r="C134" s="448"/>
      <c r="D134" s="448"/>
      <c r="E134" s="435"/>
      <c r="F134" s="435"/>
      <c r="G134" s="443"/>
      <c r="H134" s="443"/>
      <c r="I134" s="447">
        <f t="shared" si="6"/>
        <v>0</v>
      </c>
      <c r="J134" s="447"/>
    </row>
    <row r="135" spans="1:10" hidden="1" x14ac:dyDescent="0.2">
      <c r="A135" s="12"/>
      <c r="B135" s="435" t="s">
        <v>13</v>
      </c>
      <c r="C135" s="435"/>
      <c r="D135" s="435"/>
      <c r="E135" s="435" t="s">
        <v>14</v>
      </c>
      <c r="F135" s="435"/>
      <c r="G135" s="443" t="s">
        <v>14</v>
      </c>
      <c r="H135" s="443"/>
      <c r="I135" s="447">
        <f>SUM(I129:J134)</f>
        <v>0</v>
      </c>
      <c r="J135" s="443"/>
    </row>
    <row r="136" spans="1:10" hidden="1" x14ac:dyDescent="0.2"/>
    <row r="137" spans="1:10" s="8" customFormat="1" hidden="1" x14ac:dyDescent="0.2">
      <c r="B137" s="2" t="s">
        <v>129</v>
      </c>
    </row>
    <row r="138" spans="1:10" hidden="1" x14ac:dyDescent="0.2"/>
    <row r="139" spans="1:10" hidden="1" x14ac:dyDescent="0.2">
      <c r="A139" s="6" t="s">
        <v>59</v>
      </c>
      <c r="E139" s="6">
        <v>244</v>
      </c>
    </row>
    <row r="140" spans="1:10" hidden="1" x14ac:dyDescent="0.2">
      <c r="A140" s="6" t="s">
        <v>58</v>
      </c>
      <c r="E140" s="6" t="s">
        <v>101</v>
      </c>
    </row>
    <row r="141" spans="1:10" hidden="1" x14ac:dyDescent="0.2"/>
    <row r="142" spans="1:10" hidden="1" x14ac:dyDescent="0.2">
      <c r="C142" s="6" t="s">
        <v>71</v>
      </c>
    </row>
    <row r="143" spans="1:10" hidden="1" x14ac:dyDescent="0.2"/>
    <row r="144" spans="1:10" ht="27" hidden="1" customHeight="1" x14ac:dyDescent="0.2">
      <c r="A144" s="143" t="s">
        <v>3</v>
      </c>
      <c r="B144" s="435" t="s">
        <v>16</v>
      </c>
      <c r="C144" s="435"/>
      <c r="D144" s="435" t="s">
        <v>67</v>
      </c>
      <c r="E144" s="435"/>
      <c r="F144" s="146" t="s">
        <v>68</v>
      </c>
      <c r="G144" s="443" t="s">
        <v>69</v>
      </c>
      <c r="H144" s="443"/>
      <c r="I144" s="435" t="s">
        <v>70</v>
      </c>
      <c r="J144" s="435"/>
    </row>
    <row r="145" spans="1:10" hidden="1" x14ac:dyDescent="0.2">
      <c r="A145" s="25">
        <v>1</v>
      </c>
      <c r="B145" s="451">
        <v>2</v>
      </c>
      <c r="C145" s="451"/>
      <c r="D145" s="451">
        <v>3</v>
      </c>
      <c r="E145" s="451"/>
      <c r="F145" s="25">
        <v>4</v>
      </c>
      <c r="G145" s="452">
        <v>5</v>
      </c>
      <c r="H145" s="452"/>
      <c r="I145" s="451">
        <v>6</v>
      </c>
      <c r="J145" s="451"/>
    </row>
    <row r="146" spans="1:10" hidden="1" x14ac:dyDescent="0.2">
      <c r="A146" s="147"/>
      <c r="B146" s="448"/>
      <c r="C146" s="448"/>
      <c r="D146" s="434"/>
      <c r="E146" s="434"/>
      <c r="F146" s="26"/>
      <c r="G146" s="433"/>
      <c r="H146" s="433"/>
      <c r="I146" s="434">
        <f>D146*F146*G146</f>
        <v>0</v>
      </c>
      <c r="J146" s="434"/>
    </row>
    <row r="147" spans="1:10" hidden="1" x14ac:dyDescent="0.2">
      <c r="A147" s="147"/>
      <c r="B147" s="448"/>
      <c r="C147" s="448"/>
      <c r="D147" s="434"/>
      <c r="E147" s="434"/>
      <c r="F147" s="26"/>
      <c r="G147" s="433"/>
      <c r="H147" s="433"/>
      <c r="I147" s="434">
        <f t="shared" ref="I147" si="7">D147*F147*G147</f>
        <v>0</v>
      </c>
      <c r="J147" s="434"/>
    </row>
    <row r="148" spans="1:10" hidden="1" x14ac:dyDescent="0.2">
      <c r="A148" s="147"/>
      <c r="B148" s="435" t="s">
        <v>13</v>
      </c>
      <c r="C148" s="435"/>
      <c r="D148" s="434" t="s">
        <v>14</v>
      </c>
      <c r="E148" s="434"/>
      <c r="F148" s="26" t="s">
        <v>14</v>
      </c>
      <c r="G148" s="433" t="s">
        <v>14</v>
      </c>
      <c r="H148" s="433"/>
      <c r="I148" s="434">
        <f>SUM(I146:J147)</f>
        <v>0</v>
      </c>
      <c r="J148" s="434"/>
    </row>
    <row r="149" spans="1:10" hidden="1" x14ac:dyDescent="0.2"/>
    <row r="150" spans="1:10" hidden="1" x14ac:dyDescent="0.2">
      <c r="A150" s="8"/>
      <c r="C150" s="6" t="s">
        <v>133</v>
      </c>
      <c r="D150" s="8"/>
      <c r="E150" s="8"/>
      <c r="F150" s="8"/>
      <c r="G150" s="8"/>
      <c r="H150" s="8"/>
      <c r="I150" s="8"/>
      <c r="J150" s="8"/>
    </row>
    <row r="151" spans="1:10" hidden="1" x14ac:dyDescent="0.2"/>
    <row r="152" spans="1:10" hidden="1" x14ac:dyDescent="0.2">
      <c r="A152" s="6" t="s">
        <v>59</v>
      </c>
    </row>
    <row r="153" spans="1:10" hidden="1" x14ac:dyDescent="0.2">
      <c r="A153" s="6" t="s">
        <v>58</v>
      </c>
    </row>
    <row r="154" spans="1:10" hidden="1" x14ac:dyDescent="0.2"/>
    <row r="155" spans="1:10" ht="24.6" hidden="1" customHeight="1" x14ac:dyDescent="0.2">
      <c r="A155" s="13" t="s">
        <v>3</v>
      </c>
      <c r="B155" s="435" t="s">
        <v>16</v>
      </c>
      <c r="C155" s="435"/>
      <c r="D155" s="435"/>
      <c r="E155" s="435" t="s">
        <v>111</v>
      </c>
      <c r="F155" s="435"/>
      <c r="G155" s="435" t="s">
        <v>72</v>
      </c>
      <c r="H155" s="435"/>
      <c r="I155" s="435" t="s">
        <v>73</v>
      </c>
      <c r="J155" s="435"/>
    </row>
    <row r="156" spans="1:10" hidden="1" x14ac:dyDescent="0.2">
      <c r="A156" s="27">
        <v>1</v>
      </c>
      <c r="B156" s="449">
        <v>2</v>
      </c>
      <c r="C156" s="449"/>
      <c r="D156" s="449"/>
      <c r="E156" s="449">
        <v>3</v>
      </c>
      <c r="F156" s="449"/>
      <c r="G156" s="450">
        <v>4</v>
      </c>
      <c r="H156" s="450"/>
      <c r="I156" s="450">
        <v>5</v>
      </c>
      <c r="J156" s="450"/>
    </row>
    <row r="157" spans="1:10" hidden="1" x14ac:dyDescent="0.2">
      <c r="A157" s="12"/>
      <c r="B157" s="448"/>
      <c r="C157" s="448"/>
      <c r="D157" s="448"/>
      <c r="E157" s="435"/>
      <c r="F157" s="435"/>
      <c r="G157" s="443"/>
      <c r="H157" s="443"/>
      <c r="I157" s="447">
        <f>E157:E157*G157</f>
        <v>0</v>
      </c>
      <c r="J157" s="447"/>
    </row>
    <row r="158" spans="1:10" hidden="1" x14ac:dyDescent="0.2">
      <c r="A158" s="12"/>
      <c r="B158" s="448"/>
      <c r="C158" s="448"/>
      <c r="D158" s="448"/>
      <c r="E158" s="435"/>
      <c r="F158" s="435"/>
      <c r="G158" s="443"/>
      <c r="H158" s="443"/>
      <c r="I158" s="447">
        <f t="shared" ref="I158:I162" si="8">E158:E158*G158</f>
        <v>0</v>
      </c>
      <c r="J158" s="447"/>
    </row>
    <row r="159" spans="1:10" hidden="1" x14ac:dyDescent="0.2">
      <c r="A159" s="12"/>
      <c r="B159" s="448"/>
      <c r="C159" s="448"/>
      <c r="D159" s="448"/>
      <c r="E159" s="435"/>
      <c r="F159" s="435"/>
      <c r="G159" s="443"/>
      <c r="H159" s="443"/>
      <c r="I159" s="447">
        <f t="shared" si="8"/>
        <v>0</v>
      </c>
      <c r="J159" s="447"/>
    </row>
    <row r="160" spans="1:10" hidden="1" x14ac:dyDescent="0.2">
      <c r="A160" s="12"/>
      <c r="B160" s="448"/>
      <c r="C160" s="448"/>
      <c r="D160" s="448"/>
      <c r="E160" s="435"/>
      <c r="F160" s="435"/>
      <c r="G160" s="443"/>
      <c r="H160" s="443"/>
      <c r="I160" s="447">
        <f t="shared" si="8"/>
        <v>0</v>
      </c>
      <c r="J160" s="447"/>
    </row>
    <row r="161" spans="1:11" hidden="1" x14ac:dyDescent="0.2">
      <c r="A161" s="12"/>
      <c r="B161" s="448"/>
      <c r="C161" s="448"/>
      <c r="D161" s="448"/>
      <c r="E161" s="435"/>
      <c r="F161" s="435"/>
      <c r="G161" s="443"/>
      <c r="H161" s="443"/>
      <c r="I161" s="447">
        <f t="shared" si="8"/>
        <v>0</v>
      </c>
      <c r="J161" s="447"/>
    </row>
    <row r="162" spans="1:11" hidden="1" x14ac:dyDescent="0.2">
      <c r="A162" s="12"/>
      <c r="B162" s="448"/>
      <c r="C162" s="448"/>
      <c r="D162" s="448"/>
      <c r="E162" s="435"/>
      <c r="F162" s="435"/>
      <c r="G162" s="443"/>
      <c r="H162" s="443"/>
      <c r="I162" s="447">
        <f t="shared" si="8"/>
        <v>0</v>
      </c>
      <c r="J162" s="447"/>
    </row>
    <row r="163" spans="1:11" hidden="1" x14ac:dyDescent="0.2">
      <c r="A163" s="12"/>
      <c r="B163" s="435" t="s">
        <v>13</v>
      </c>
      <c r="C163" s="435"/>
      <c r="D163" s="435"/>
      <c r="E163" s="435" t="s">
        <v>14</v>
      </c>
      <c r="F163" s="435"/>
      <c r="G163" s="443" t="s">
        <v>14</v>
      </c>
      <c r="H163" s="443"/>
      <c r="I163" s="447">
        <f>SUM(I157:J162)</f>
        <v>0</v>
      </c>
      <c r="J163" s="443"/>
    </row>
    <row r="164" spans="1:11" hidden="1" x14ac:dyDescent="0.2"/>
    <row r="165" spans="1:11" hidden="1" x14ac:dyDescent="0.2">
      <c r="C165" s="6" t="s">
        <v>75</v>
      </c>
    </row>
    <row r="166" spans="1:11" hidden="1" x14ac:dyDescent="0.2"/>
    <row r="167" spans="1:11" ht="34.9" hidden="1" customHeight="1" x14ac:dyDescent="0.2">
      <c r="A167" s="143" t="s">
        <v>3</v>
      </c>
      <c r="B167" s="435" t="s">
        <v>51</v>
      </c>
      <c r="C167" s="435"/>
      <c r="D167" s="435" t="s">
        <v>76</v>
      </c>
      <c r="E167" s="435"/>
      <c r="F167" s="146" t="s">
        <v>77</v>
      </c>
      <c r="G167" s="443" t="s">
        <v>78</v>
      </c>
      <c r="H167" s="443"/>
      <c r="I167" s="435" t="s">
        <v>70</v>
      </c>
      <c r="J167" s="435"/>
    </row>
    <row r="168" spans="1:11" s="28" customFormat="1" ht="9.6" hidden="1" customHeight="1" x14ac:dyDescent="0.2">
      <c r="A168" s="20">
        <v>1</v>
      </c>
      <c r="B168" s="449">
        <v>2</v>
      </c>
      <c r="C168" s="449"/>
      <c r="D168" s="449">
        <v>3</v>
      </c>
      <c r="E168" s="449"/>
      <c r="F168" s="20">
        <v>4</v>
      </c>
      <c r="G168" s="450">
        <v>5</v>
      </c>
      <c r="H168" s="450"/>
      <c r="I168" s="449">
        <v>6</v>
      </c>
      <c r="J168" s="449"/>
    </row>
    <row r="169" spans="1:11" hidden="1" x14ac:dyDescent="0.2">
      <c r="A169" s="147">
        <v>1</v>
      </c>
      <c r="B169" s="448"/>
      <c r="C169" s="448"/>
      <c r="D169" s="434"/>
      <c r="E169" s="434"/>
      <c r="F169" s="26"/>
      <c r="G169" s="433"/>
      <c r="H169" s="433"/>
      <c r="I169" s="434">
        <f>F169*G169*D169</f>
        <v>0</v>
      </c>
      <c r="J169" s="434"/>
    </row>
    <row r="170" spans="1:11" hidden="1" x14ac:dyDescent="0.2">
      <c r="A170" s="147">
        <v>2</v>
      </c>
      <c r="B170" s="448"/>
      <c r="C170" s="448"/>
      <c r="D170" s="434"/>
      <c r="E170" s="434"/>
      <c r="F170" s="26"/>
      <c r="G170" s="433"/>
      <c r="H170" s="433"/>
      <c r="I170" s="434">
        <f>F170*G170*D170</f>
        <v>0</v>
      </c>
      <c r="J170" s="434"/>
    </row>
    <row r="171" spans="1:11" hidden="1" x14ac:dyDescent="0.2">
      <c r="A171" s="147">
        <v>3</v>
      </c>
      <c r="B171" s="448"/>
      <c r="C171" s="448"/>
      <c r="D171" s="434"/>
      <c r="E171" s="434"/>
      <c r="F171" s="26"/>
      <c r="G171" s="433"/>
      <c r="H171" s="433"/>
      <c r="I171" s="434">
        <f t="shared" ref="I171:I173" si="9">F171*G171*D171</f>
        <v>0</v>
      </c>
      <c r="J171" s="434"/>
    </row>
    <row r="172" spans="1:11" hidden="1" x14ac:dyDescent="0.2">
      <c r="A172" s="147">
        <v>4</v>
      </c>
      <c r="B172" s="448"/>
      <c r="C172" s="448"/>
      <c r="D172" s="434"/>
      <c r="E172" s="434"/>
      <c r="F172" s="26"/>
      <c r="G172" s="433"/>
      <c r="H172" s="433"/>
      <c r="I172" s="434">
        <f t="shared" si="9"/>
        <v>0</v>
      </c>
      <c r="J172" s="434"/>
    </row>
    <row r="173" spans="1:11" hidden="1" x14ac:dyDescent="0.2">
      <c r="A173" s="147">
        <v>5</v>
      </c>
      <c r="B173" s="448"/>
      <c r="C173" s="448"/>
      <c r="D173" s="434"/>
      <c r="E173" s="434"/>
      <c r="F173" s="26"/>
      <c r="G173" s="433"/>
      <c r="H173" s="433"/>
      <c r="I173" s="434">
        <f t="shared" si="9"/>
        <v>0</v>
      </c>
      <c r="J173" s="434"/>
    </row>
    <row r="174" spans="1:11" hidden="1" x14ac:dyDescent="0.2">
      <c r="A174" s="147"/>
      <c r="B174" s="435" t="s">
        <v>13</v>
      </c>
      <c r="C174" s="435"/>
      <c r="D174" s="434" t="s">
        <v>14</v>
      </c>
      <c r="E174" s="434"/>
      <c r="F174" s="26" t="s">
        <v>14</v>
      </c>
      <c r="G174" s="433" t="s">
        <v>14</v>
      </c>
      <c r="H174" s="433"/>
      <c r="I174" s="434">
        <f>SUM(I169:J173)</f>
        <v>0</v>
      </c>
      <c r="J174" s="434"/>
      <c r="K174" s="15"/>
    </row>
    <row r="175" spans="1:11" hidden="1" x14ac:dyDescent="0.2"/>
    <row r="176" spans="1:11" hidden="1" x14ac:dyDescent="0.2">
      <c r="C176" s="6" t="s">
        <v>74</v>
      </c>
    </row>
    <row r="177" spans="1:10" hidden="1" x14ac:dyDescent="0.2"/>
    <row r="178" spans="1:10" ht="24.6" hidden="1" customHeight="1" x14ac:dyDescent="0.2">
      <c r="A178" s="13" t="s">
        <v>3</v>
      </c>
      <c r="B178" s="435" t="s">
        <v>51</v>
      </c>
      <c r="C178" s="435"/>
      <c r="D178" s="435"/>
      <c r="E178" s="435" t="s">
        <v>79</v>
      </c>
      <c r="F178" s="435"/>
      <c r="G178" s="435" t="s">
        <v>80</v>
      </c>
      <c r="H178" s="435"/>
      <c r="I178" s="435" t="s">
        <v>81</v>
      </c>
      <c r="J178" s="435"/>
    </row>
    <row r="179" spans="1:10" hidden="1" x14ac:dyDescent="0.2">
      <c r="A179" s="12">
        <v>1</v>
      </c>
      <c r="B179" s="435">
        <v>2</v>
      </c>
      <c r="C179" s="435"/>
      <c r="D179" s="435"/>
      <c r="E179" s="435">
        <v>3</v>
      </c>
      <c r="F179" s="435"/>
      <c r="G179" s="443">
        <v>4</v>
      </c>
      <c r="H179" s="443"/>
      <c r="I179" s="443">
        <v>5</v>
      </c>
      <c r="J179" s="443"/>
    </row>
    <row r="180" spans="1:10" ht="64.5" hidden="1" customHeight="1" x14ac:dyDescent="0.2">
      <c r="A180" s="12"/>
      <c r="B180" s="448" t="s">
        <v>411</v>
      </c>
      <c r="C180" s="448"/>
      <c r="D180" s="448"/>
      <c r="E180" s="435"/>
      <c r="F180" s="435"/>
      <c r="G180" s="443"/>
      <c r="H180" s="443"/>
      <c r="I180" s="447">
        <v>0</v>
      </c>
      <c r="J180" s="447"/>
    </row>
    <row r="181" spans="1:10" hidden="1" x14ac:dyDescent="0.2">
      <c r="A181" s="12"/>
      <c r="B181" s="448"/>
      <c r="C181" s="448"/>
      <c r="D181" s="448"/>
      <c r="E181" s="435"/>
      <c r="F181" s="435"/>
      <c r="G181" s="443"/>
      <c r="H181" s="443"/>
      <c r="I181" s="447">
        <v>0</v>
      </c>
      <c r="J181" s="447"/>
    </row>
    <row r="182" spans="1:10" hidden="1" x14ac:dyDescent="0.2">
      <c r="A182" s="12"/>
      <c r="B182" s="448"/>
      <c r="C182" s="448"/>
      <c r="D182" s="448"/>
      <c r="E182" s="435"/>
      <c r="F182" s="435"/>
      <c r="G182" s="443"/>
      <c r="H182" s="443"/>
      <c r="I182" s="447">
        <f t="shared" ref="I182:I185" si="10">E182:E182*G182</f>
        <v>0</v>
      </c>
      <c r="J182" s="447"/>
    </row>
    <row r="183" spans="1:10" hidden="1" x14ac:dyDescent="0.2">
      <c r="A183" s="12"/>
      <c r="B183" s="448"/>
      <c r="C183" s="448"/>
      <c r="D183" s="448"/>
      <c r="E183" s="435"/>
      <c r="F183" s="435"/>
      <c r="G183" s="443"/>
      <c r="H183" s="443"/>
      <c r="I183" s="447">
        <f t="shared" si="10"/>
        <v>0</v>
      </c>
      <c r="J183" s="447"/>
    </row>
    <row r="184" spans="1:10" hidden="1" x14ac:dyDescent="0.2">
      <c r="A184" s="12"/>
      <c r="B184" s="448"/>
      <c r="C184" s="448"/>
      <c r="D184" s="448"/>
      <c r="E184" s="435"/>
      <c r="F184" s="435"/>
      <c r="G184" s="443"/>
      <c r="H184" s="443"/>
      <c r="I184" s="447">
        <f t="shared" si="10"/>
        <v>0</v>
      </c>
      <c r="J184" s="447"/>
    </row>
    <row r="185" spans="1:10" hidden="1" x14ac:dyDescent="0.2">
      <c r="A185" s="12"/>
      <c r="B185" s="448"/>
      <c r="C185" s="448"/>
      <c r="D185" s="448"/>
      <c r="E185" s="435"/>
      <c r="F185" s="435"/>
      <c r="G185" s="443"/>
      <c r="H185" s="443"/>
      <c r="I185" s="447">
        <f t="shared" si="10"/>
        <v>0</v>
      </c>
      <c r="J185" s="447"/>
    </row>
    <row r="186" spans="1:10" hidden="1" x14ac:dyDescent="0.2">
      <c r="A186" s="12"/>
      <c r="B186" s="435" t="s">
        <v>13</v>
      </c>
      <c r="C186" s="435"/>
      <c r="D186" s="435"/>
      <c r="E186" s="435" t="s">
        <v>14</v>
      </c>
      <c r="F186" s="435"/>
      <c r="G186" s="443" t="s">
        <v>14</v>
      </c>
      <c r="H186" s="443"/>
      <c r="I186" s="447">
        <f>SUM(I180:J185)</f>
        <v>0</v>
      </c>
      <c r="J186" s="443"/>
    </row>
    <row r="187" spans="1:10" hidden="1" x14ac:dyDescent="0.2"/>
    <row r="188" spans="1:10" ht="33.75" customHeight="1" x14ac:dyDescent="0.2">
      <c r="C188" s="6" t="s">
        <v>109</v>
      </c>
    </row>
    <row r="190" spans="1:10" ht="28.15" customHeight="1" x14ac:dyDescent="0.2">
      <c r="A190" s="13" t="s">
        <v>3</v>
      </c>
      <c r="B190" s="435" t="s">
        <v>16</v>
      </c>
      <c r="C190" s="435"/>
      <c r="D190" s="435"/>
      <c r="E190" s="435" t="s">
        <v>82</v>
      </c>
      <c r="F190" s="435"/>
      <c r="G190" s="435" t="s">
        <v>83</v>
      </c>
      <c r="H190" s="435"/>
      <c r="I190" s="435" t="s">
        <v>84</v>
      </c>
      <c r="J190" s="435"/>
    </row>
    <row r="191" spans="1:10" x14ac:dyDescent="0.2">
      <c r="A191" s="12">
        <v>1</v>
      </c>
      <c r="B191" s="432">
        <v>2</v>
      </c>
      <c r="C191" s="432"/>
      <c r="D191" s="432"/>
      <c r="E191" s="432">
        <v>3</v>
      </c>
      <c r="F191" s="432"/>
      <c r="G191" s="436">
        <v>4</v>
      </c>
      <c r="H191" s="436"/>
      <c r="I191" s="436">
        <v>5</v>
      </c>
      <c r="J191" s="436"/>
    </row>
    <row r="192" spans="1:10" ht="57.75" customHeight="1" x14ac:dyDescent="0.2">
      <c r="A192" s="12">
        <v>1</v>
      </c>
      <c r="B192" s="431" t="s">
        <v>515</v>
      </c>
      <c r="C192" s="431"/>
      <c r="D192" s="431"/>
      <c r="E192" s="432">
        <v>1</v>
      </c>
      <c r="F192" s="432"/>
      <c r="G192" s="433"/>
      <c r="H192" s="433"/>
      <c r="I192" s="433">
        <v>360900</v>
      </c>
      <c r="J192" s="433"/>
    </row>
    <row r="193" spans="1:11" ht="81.75" hidden="1" customHeight="1" x14ac:dyDescent="0.2">
      <c r="A193" s="12">
        <v>2</v>
      </c>
      <c r="B193" s="431"/>
      <c r="C193" s="431"/>
      <c r="D193" s="431"/>
      <c r="E193" s="434"/>
      <c r="F193" s="434"/>
      <c r="G193" s="436"/>
      <c r="H193" s="436"/>
      <c r="I193" s="433"/>
      <c r="J193" s="433"/>
    </row>
    <row r="194" spans="1:11" hidden="1" x14ac:dyDescent="0.2">
      <c r="A194" s="12">
        <v>3</v>
      </c>
      <c r="B194" s="431"/>
      <c r="C194" s="431"/>
      <c r="D194" s="431"/>
      <c r="E194" s="434"/>
      <c r="F194" s="434"/>
      <c r="G194" s="436"/>
      <c r="H194" s="436"/>
      <c r="I194" s="433"/>
      <c r="J194" s="433"/>
    </row>
    <row r="195" spans="1:11" x14ac:dyDescent="0.2">
      <c r="A195" s="12"/>
      <c r="B195" s="431" t="s">
        <v>13</v>
      </c>
      <c r="C195" s="431"/>
      <c r="D195" s="431"/>
      <c r="E195" s="434" t="s">
        <v>14</v>
      </c>
      <c r="F195" s="434"/>
      <c r="G195" s="433" t="s">
        <v>14</v>
      </c>
      <c r="H195" s="433"/>
      <c r="I195" s="433">
        <f>SUM(I192:J194)</f>
        <v>360900</v>
      </c>
      <c r="J195" s="433"/>
      <c r="K195" s="15"/>
    </row>
    <row r="196" spans="1:11" x14ac:dyDescent="0.2">
      <c r="B196" s="29"/>
      <c r="C196" s="29"/>
      <c r="D196" s="29"/>
      <c r="E196" s="15"/>
      <c r="F196" s="15"/>
      <c r="G196" s="15"/>
      <c r="H196" s="15"/>
      <c r="I196" s="15"/>
      <c r="J196" s="15"/>
    </row>
    <row r="197" spans="1:11" x14ac:dyDescent="0.2">
      <c r="B197" s="148"/>
      <c r="C197" s="148" t="s">
        <v>110</v>
      </c>
      <c r="D197" s="148"/>
    </row>
    <row r="198" spans="1:11" x14ac:dyDescent="0.2">
      <c r="B198" s="148"/>
      <c r="C198" s="148"/>
      <c r="D198" s="148"/>
    </row>
    <row r="199" spans="1:11" ht="22.15" customHeight="1" x14ac:dyDescent="0.2">
      <c r="A199" s="13" t="s">
        <v>3</v>
      </c>
      <c r="B199" s="440" t="s">
        <v>16</v>
      </c>
      <c r="C199" s="441"/>
      <c r="D199" s="441"/>
      <c r="E199" s="441"/>
      <c r="F199" s="442"/>
      <c r="G199" s="435" t="s">
        <v>85</v>
      </c>
      <c r="H199" s="435"/>
      <c r="I199" s="435" t="s">
        <v>86</v>
      </c>
      <c r="J199" s="435"/>
    </row>
    <row r="200" spans="1:11" x14ac:dyDescent="0.2">
      <c r="A200" s="12">
        <v>1</v>
      </c>
      <c r="B200" s="440">
        <v>2</v>
      </c>
      <c r="C200" s="441"/>
      <c r="D200" s="441"/>
      <c r="E200" s="441"/>
      <c r="F200" s="442"/>
      <c r="G200" s="443">
        <v>3</v>
      </c>
      <c r="H200" s="443"/>
      <c r="I200" s="443">
        <v>4</v>
      </c>
      <c r="J200" s="443"/>
    </row>
    <row r="201" spans="1:11" ht="44.25" customHeight="1" x14ac:dyDescent="0.2">
      <c r="A201" s="12">
        <v>1</v>
      </c>
      <c r="B201" s="444" t="s">
        <v>439</v>
      </c>
      <c r="C201" s="445"/>
      <c r="D201" s="445"/>
      <c r="E201" s="445"/>
      <c r="F201" s="446"/>
      <c r="G201" s="432">
        <v>1</v>
      </c>
      <c r="H201" s="432"/>
      <c r="I201" s="434">
        <v>36000</v>
      </c>
      <c r="J201" s="434"/>
    </row>
    <row r="202" spans="1:11" ht="44.25" hidden="1" customHeight="1" x14ac:dyDescent="0.2">
      <c r="A202" s="12"/>
      <c r="B202" s="437"/>
      <c r="C202" s="438"/>
      <c r="D202" s="438"/>
      <c r="E202" s="438"/>
      <c r="F202" s="439"/>
      <c r="G202" s="432"/>
      <c r="H202" s="432"/>
      <c r="I202" s="434"/>
      <c r="J202" s="434"/>
    </row>
    <row r="203" spans="1:11" x14ac:dyDescent="0.2">
      <c r="A203" s="12"/>
      <c r="B203" s="440" t="s">
        <v>13</v>
      </c>
      <c r="C203" s="441"/>
      <c r="D203" s="441"/>
      <c r="E203" s="441"/>
      <c r="F203" s="442"/>
      <c r="G203" s="433" t="s">
        <v>14</v>
      </c>
      <c r="H203" s="433"/>
      <c r="I203" s="433">
        <f>SUM(I201:J202)</f>
        <v>36000</v>
      </c>
      <c r="J203" s="433"/>
    </row>
    <row r="205" spans="1:11" hidden="1" x14ac:dyDescent="0.2">
      <c r="C205" s="6" t="s">
        <v>87</v>
      </c>
    </row>
    <row r="206" spans="1:11" hidden="1" x14ac:dyDescent="0.2"/>
    <row r="207" spans="1:11" ht="22.15" hidden="1" customHeight="1" x14ac:dyDescent="0.2">
      <c r="A207" s="13" t="s">
        <v>3</v>
      </c>
      <c r="B207" s="435" t="s">
        <v>16</v>
      </c>
      <c r="C207" s="435"/>
      <c r="D207" s="435"/>
      <c r="E207" s="435" t="s">
        <v>79</v>
      </c>
      <c r="F207" s="435"/>
      <c r="G207" s="435" t="s">
        <v>88</v>
      </c>
      <c r="H207" s="435"/>
      <c r="I207" s="435" t="s">
        <v>73</v>
      </c>
      <c r="J207" s="435"/>
    </row>
    <row r="208" spans="1:11" hidden="1" x14ac:dyDescent="0.2">
      <c r="A208" s="147">
        <v>1</v>
      </c>
      <c r="B208" s="432">
        <v>2</v>
      </c>
      <c r="C208" s="432"/>
      <c r="D208" s="432"/>
      <c r="E208" s="432">
        <v>3</v>
      </c>
      <c r="F208" s="432"/>
      <c r="G208" s="436">
        <v>4</v>
      </c>
      <c r="H208" s="436"/>
      <c r="I208" s="436">
        <v>5</v>
      </c>
      <c r="J208" s="436"/>
    </row>
    <row r="209" spans="1:13" ht="77.25" hidden="1" customHeight="1" x14ac:dyDescent="0.2">
      <c r="A209" s="12">
        <v>1</v>
      </c>
      <c r="B209" s="431" t="s">
        <v>412</v>
      </c>
      <c r="C209" s="431"/>
      <c r="D209" s="431"/>
      <c r="E209" s="432"/>
      <c r="F209" s="432"/>
      <c r="G209" s="433"/>
      <c r="H209" s="433"/>
      <c r="I209" s="434"/>
      <c r="J209" s="434"/>
      <c r="K209" s="15"/>
    </row>
    <row r="210" spans="1:13" hidden="1" x14ac:dyDescent="0.2">
      <c r="A210" s="12"/>
      <c r="B210" s="431"/>
      <c r="C210" s="431"/>
      <c r="D210" s="431"/>
      <c r="E210" s="432"/>
      <c r="F210" s="432"/>
      <c r="G210" s="433" t="s">
        <v>14</v>
      </c>
      <c r="H210" s="433"/>
      <c r="I210" s="433">
        <f>SUM(I209:J209)</f>
        <v>0</v>
      </c>
      <c r="J210" s="433"/>
      <c r="L210" s="15" t="s">
        <v>35</v>
      </c>
      <c r="M210" s="15"/>
    </row>
    <row r="214" spans="1:13" x14ac:dyDescent="0.2">
      <c r="K214" s="15"/>
      <c r="L214" s="15"/>
      <c r="M214" s="15"/>
    </row>
    <row r="215" spans="1:13" x14ac:dyDescent="0.2">
      <c r="B215" s="6" t="s">
        <v>139</v>
      </c>
      <c r="J215" s="15">
        <f>I195+I203</f>
        <v>396900</v>
      </c>
      <c r="K215" s="15"/>
      <c r="L215" s="15"/>
      <c r="M215" s="15"/>
    </row>
    <row r="216" spans="1:13" x14ac:dyDescent="0.2">
      <c r="K216" s="15"/>
      <c r="L216" s="15"/>
      <c r="M216" s="15"/>
    </row>
    <row r="217" spans="1:13" x14ac:dyDescent="0.2">
      <c r="B217" s="2" t="s">
        <v>128</v>
      </c>
      <c r="J217" s="65">
        <f>I195+I203</f>
        <v>396900</v>
      </c>
    </row>
  </sheetData>
  <mergeCells count="385">
    <mergeCell ref="B210:D210"/>
    <mergeCell ref="E210:F210"/>
    <mergeCell ref="G210:H210"/>
    <mergeCell ref="I210:J210"/>
    <mergeCell ref="C4:J5"/>
    <mergeCell ref="B34:D34"/>
    <mergeCell ref="E34:G34"/>
    <mergeCell ref="B35:D35"/>
    <mergeCell ref="E35:G35"/>
    <mergeCell ref="B36:D36"/>
    <mergeCell ref="E36:G36"/>
    <mergeCell ref="E15:G15"/>
    <mergeCell ref="A28:B28"/>
    <mergeCell ref="B32:D32"/>
    <mergeCell ref="E32:G32"/>
    <mergeCell ref="B33:D33"/>
    <mergeCell ref="E33:G33"/>
    <mergeCell ref="C6:J6"/>
    <mergeCell ref="A14:A16"/>
    <mergeCell ref="B14:B16"/>
    <mergeCell ref="C14:C16"/>
    <mergeCell ref="D14:G14"/>
    <mergeCell ref="H14:H16"/>
    <mergeCell ref="I14:I16"/>
    <mergeCell ref="J14:J16"/>
    <mergeCell ref="D15:D16"/>
    <mergeCell ref="B40:D40"/>
    <mergeCell ref="E40:G40"/>
    <mergeCell ref="B41:D41"/>
    <mergeCell ref="E41:G41"/>
    <mergeCell ref="A42:D42"/>
    <mergeCell ref="E42:G42"/>
    <mergeCell ref="B37:D37"/>
    <mergeCell ref="E37:G37"/>
    <mergeCell ref="B38:D38"/>
    <mergeCell ref="E38:G38"/>
    <mergeCell ref="B39:D39"/>
    <mergeCell ref="E39:G39"/>
    <mergeCell ref="B49:D49"/>
    <mergeCell ref="E49:G49"/>
    <mergeCell ref="B50:D50"/>
    <mergeCell ref="E50:G50"/>
    <mergeCell ref="B51:D51"/>
    <mergeCell ref="E51:G51"/>
    <mergeCell ref="B46:D46"/>
    <mergeCell ref="E46:G46"/>
    <mergeCell ref="B47:D47"/>
    <mergeCell ref="E47:G47"/>
    <mergeCell ref="B48:D48"/>
    <mergeCell ref="E48:G48"/>
    <mergeCell ref="B55:D55"/>
    <mergeCell ref="E55:G55"/>
    <mergeCell ref="A56:D56"/>
    <mergeCell ref="E56:G56"/>
    <mergeCell ref="B62:H62"/>
    <mergeCell ref="B63:H63"/>
    <mergeCell ref="B52:D52"/>
    <mergeCell ref="E52:G52"/>
    <mergeCell ref="B53:D53"/>
    <mergeCell ref="E53:G53"/>
    <mergeCell ref="B54:D54"/>
    <mergeCell ref="E54:G54"/>
    <mergeCell ref="B70:H70"/>
    <mergeCell ref="B71:H71"/>
    <mergeCell ref="B72:H72"/>
    <mergeCell ref="B73:H73"/>
    <mergeCell ref="B74:H74"/>
    <mergeCell ref="B75:H75"/>
    <mergeCell ref="B64:H64"/>
    <mergeCell ref="B65:H65"/>
    <mergeCell ref="B66:H66"/>
    <mergeCell ref="B67:H67"/>
    <mergeCell ref="B68:H68"/>
    <mergeCell ref="B69:H69"/>
    <mergeCell ref="B76:H76"/>
    <mergeCell ref="B82:D82"/>
    <mergeCell ref="E82:F82"/>
    <mergeCell ref="G82:H82"/>
    <mergeCell ref="I82:J82"/>
    <mergeCell ref="B83:D83"/>
    <mergeCell ref="E83:F83"/>
    <mergeCell ref="G83:H83"/>
    <mergeCell ref="I83:J83"/>
    <mergeCell ref="B86:D86"/>
    <mergeCell ref="E86:F86"/>
    <mergeCell ref="G86:H86"/>
    <mergeCell ref="I86:J86"/>
    <mergeCell ref="B87:D87"/>
    <mergeCell ref="E87:F87"/>
    <mergeCell ref="G87:H87"/>
    <mergeCell ref="I87:J87"/>
    <mergeCell ref="B84:D84"/>
    <mergeCell ref="E84:F84"/>
    <mergeCell ref="G84:H84"/>
    <mergeCell ref="I84:J84"/>
    <mergeCell ref="B85:D85"/>
    <mergeCell ref="E85:F85"/>
    <mergeCell ref="G85:H85"/>
    <mergeCell ref="I85:J85"/>
    <mergeCell ref="B90:D90"/>
    <mergeCell ref="E90:F90"/>
    <mergeCell ref="G90:H90"/>
    <mergeCell ref="I90:J90"/>
    <mergeCell ref="B97:D97"/>
    <mergeCell ref="E97:F97"/>
    <mergeCell ref="H97:I97"/>
    <mergeCell ref="B88:D88"/>
    <mergeCell ref="E88:F88"/>
    <mergeCell ref="G88:H88"/>
    <mergeCell ref="I88:J88"/>
    <mergeCell ref="B89:D89"/>
    <mergeCell ref="E89:F89"/>
    <mergeCell ref="G89:H89"/>
    <mergeCell ref="I89:J89"/>
    <mergeCell ref="B100:D100"/>
    <mergeCell ref="E100:F100"/>
    <mergeCell ref="H100:I100"/>
    <mergeCell ref="B101:D101"/>
    <mergeCell ref="E101:F101"/>
    <mergeCell ref="H101:I101"/>
    <mergeCell ref="B98:D98"/>
    <mergeCell ref="E98:F98"/>
    <mergeCell ref="H98:I98"/>
    <mergeCell ref="B99:D99"/>
    <mergeCell ref="E99:F99"/>
    <mergeCell ref="H99:I99"/>
    <mergeCell ref="B104:D104"/>
    <mergeCell ref="E104:F104"/>
    <mergeCell ref="H104:I104"/>
    <mergeCell ref="B105:D105"/>
    <mergeCell ref="E105:F105"/>
    <mergeCell ref="H105:I105"/>
    <mergeCell ref="B102:D102"/>
    <mergeCell ref="E102:F102"/>
    <mergeCell ref="H102:I102"/>
    <mergeCell ref="B103:D103"/>
    <mergeCell ref="E103:F103"/>
    <mergeCell ref="H103:I103"/>
    <mergeCell ref="B114:D114"/>
    <mergeCell ref="E114:F114"/>
    <mergeCell ref="G114:H114"/>
    <mergeCell ref="I114:J114"/>
    <mergeCell ref="B115:D115"/>
    <mergeCell ref="E115:F115"/>
    <mergeCell ref="G115:H115"/>
    <mergeCell ref="I115:J115"/>
    <mergeCell ref="B112:D112"/>
    <mergeCell ref="E112:F112"/>
    <mergeCell ref="G112:H112"/>
    <mergeCell ref="I112:J112"/>
    <mergeCell ref="B113:D113"/>
    <mergeCell ref="E113:F113"/>
    <mergeCell ref="G113:H113"/>
    <mergeCell ref="I113:J113"/>
    <mergeCell ref="B118:D118"/>
    <mergeCell ref="E118:F118"/>
    <mergeCell ref="G118:H118"/>
    <mergeCell ref="I118:J118"/>
    <mergeCell ref="B119:D119"/>
    <mergeCell ref="E119:F119"/>
    <mergeCell ref="G119:H119"/>
    <mergeCell ref="I119:J119"/>
    <mergeCell ref="B116:D116"/>
    <mergeCell ref="E116:F116"/>
    <mergeCell ref="G116:H116"/>
    <mergeCell ref="I116:J116"/>
    <mergeCell ref="B117:D117"/>
    <mergeCell ref="E117:F117"/>
    <mergeCell ref="G117:H117"/>
    <mergeCell ref="I117:J117"/>
    <mergeCell ref="B128:D128"/>
    <mergeCell ref="E128:F128"/>
    <mergeCell ref="G128:H128"/>
    <mergeCell ref="I128:J128"/>
    <mergeCell ref="B129:D129"/>
    <mergeCell ref="E129:F129"/>
    <mergeCell ref="G129:H129"/>
    <mergeCell ref="I129:J129"/>
    <mergeCell ref="B120:D120"/>
    <mergeCell ref="E120:F120"/>
    <mergeCell ref="G120:H120"/>
    <mergeCell ref="I120:J120"/>
    <mergeCell ref="B127:D127"/>
    <mergeCell ref="E127:F127"/>
    <mergeCell ref="G127:H127"/>
    <mergeCell ref="I127:J127"/>
    <mergeCell ref="B132:D132"/>
    <mergeCell ref="E132:F132"/>
    <mergeCell ref="G132:H132"/>
    <mergeCell ref="I132:J132"/>
    <mergeCell ref="B133:D133"/>
    <mergeCell ref="E133:F133"/>
    <mergeCell ref="G133:H133"/>
    <mergeCell ref="I133:J133"/>
    <mergeCell ref="B130:D130"/>
    <mergeCell ref="E130:F130"/>
    <mergeCell ref="G130:H130"/>
    <mergeCell ref="I130:J130"/>
    <mergeCell ref="B131:D131"/>
    <mergeCell ref="E131:F131"/>
    <mergeCell ref="G131:H131"/>
    <mergeCell ref="I131:J131"/>
    <mergeCell ref="B144:C144"/>
    <mergeCell ref="D144:E144"/>
    <mergeCell ref="G144:H144"/>
    <mergeCell ref="I144:J144"/>
    <mergeCell ref="B145:C145"/>
    <mergeCell ref="D145:E145"/>
    <mergeCell ref="G145:H145"/>
    <mergeCell ref="I145:J145"/>
    <mergeCell ref="B134:D134"/>
    <mergeCell ref="E134:F134"/>
    <mergeCell ref="G134:H134"/>
    <mergeCell ref="I134:J134"/>
    <mergeCell ref="B135:D135"/>
    <mergeCell ref="E135:F135"/>
    <mergeCell ref="G135:H135"/>
    <mergeCell ref="I135:J135"/>
    <mergeCell ref="B148:C148"/>
    <mergeCell ref="D148:E148"/>
    <mergeCell ref="G148:H148"/>
    <mergeCell ref="I148:J148"/>
    <mergeCell ref="B155:D155"/>
    <mergeCell ref="E155:F155"/>
    <mergeCell ref="G155:H155"/>
    <mergeCell ref="I155:J155"/>
    <mergeCell ref="B146:C146"/>
    <mergeCell ref="D146:E146"/>
    <mergeCell ref="G146:H146"/>
    <mergeCell ref="I146:J146"/>
    <mergeCell ref="B147:C147"/>
    <mergeCell ref="D147:E147"/>
    <mergeCell ref="G147:H147"/>
    <mergeCell ref="I147:J147"/>
    <mergeCell ref="B158:D158"/>
    <mergeCell ref="E158:F158"/>
    <mergeCell ref="G158:H158"/>
    <mergeCell ref="I158:J158"/>
    <mergeCell ref="B159:D159"/>
    <mergeCell ref="E159:F159"/>
    <mergeCell ref="G159:H159"/>
    <mergeCell ref="I159:J159"/>
    <mergeCell ref="B156:D156"/>
    <mergeCell ref="E156:F156"/>
    <mergeCell ref="G156:H156"/>
    <mergeCell ref="I156:J156"/>
    <mergeCell ref="B157:D157"/>
    <mergeCell ref="E157:F157"/>
    <mergeCell ref="G157:H157"/>
    <mergeCell ref="I157:J157"/>
    <mergeCell ref="B162:D162"/>
    <mergeCell ref="E162:F162"/>
    <mergeCell ref="G162:H162"/>
    <mergeCell ref="I162:J162"/>
    <mergeCell ref="B163:D163"/>
    <mergeCell ref="E163:F163"/>
    <mergeCell ref="G163:H163"/>
    <mergeCell ref="I163:J163"/>
    <mergeCell ref="B160:D160"/>
    <mergeCell ref="E160:F160"/>
    <mergeCell ref="G160:H160"/>
    <mergeCell ref="I160:J160"/>
    <mergeCell ref="B161:D161"/>
    <mergeCell ref="E161:F161"/>
    <mergeCell ref="G161:H161"/>
    <mergeCell ref="I161:J161"/>
    <mergeCell ref="B169:C169"/>
    <mergeCell ref="D169:E169"/>
    <mergeCell ref="G169:H169"/>
    <mergeCell ref="I169:J169"/>
    <mergeCell ref="B170:C170"/>
    <mergeCell ref="D170:E170"/>
    <mergeCell ref="G170:H170"/>
    <mergeCell ref="I170:J170"/>
    <mergeCell ref="B167:C167"/>
    <mergeCell ref="D167:E167"/>
    <mergeCell ref="G167:H167"/>
    <mergeCell ref="I167:J167"/>
    <mergeCell ref="B168:C168"/>
    <mergeCell ref="D168:E168"/>
    <mergeCell ref="G168:H168"/>
    <mergeCell ref="I168:J168"/>
    <mergeCell ref="B173:C173"/>
    <mergeCell ref="D173:E173"/>
    <mergeCell ref="G173:H173"/>
    <mergeCell ref="I173:J173"/>
    <mergeCell ref="B174:C174"/>
    <mergeCell ref="D174:E174"/>
    <mergeCell ref="G174:H174"/>
    <mergeCell ref="I174:J174"/>
    <mergeCell ref="B171:C171"/>
    <mergeCell ref="D171:E171"/>
    <mergeCell ref="G171:H171"/>
    <mergeCell ref="I171:J171"/>
    <mergeCell ref="B172:C172"/>
    <mergeCell ref="D172:E172"/>
    <mergeCell ref="G172:H172"/>
    <mergeCell ref="I172:J172"/>
    <mergeCell ref="B180:D180"/>
    <mergeCell ref="E180:F180"/>
    <mergeCell ref="G180:H180"/>
    <mergeCell ref="I180:J180"/>
    <mergeCell ref="B181:D181"/>
    <mergeCell ref="E181:F181"/>
    <mergeCell ref="G181:H181"/>
    <mergeCell ref="I181:J181"/>
    <mergeCell ref="B178:D178"/>
    <mergeCell ref="E178:F178"/>
    <mergeCell ref="G178:H178"/>
    <mergeCell ref="I178:J178"/>
    <mergeCell ref="B179:D179"/>
    <mergeCell ref="E179:F179"/>
    <mergeCell ref="G179:H179"/>
    <mergeCell ref="I179:J179"/>
    <mergeCell ref="B184:D184"/>
    <mergeCell ref="E184:F184"/>
    <mergeCell ref="G184:H184"/>
    <mergeCell ref="I184:J184"/>
    <mergeCell ref="B185:D185"/>
    <mergeCell ref="E185:F185"/>
    <mergeCell ref="G185:H185"/>
    <mergeCell ref="I185:J185"/>
    <mergeCell ref="B182:D182"/>
    <mergeCell ref="E182:F182"/>
    <mergeCell ref="G182:H182"/>
    <mergeCell ref="I182:J182"/>
    <mergeCell ref="B183:D183"/>
    <mergeCell ref="E183:F183"/>
    <mergeCell ref="G183:H183"/>
    <mergeCell ref="I183:J183"/>
    <mergeCell ref="B191:D191"/>
    <mergeCell ref="E191:F191"/>
    <mergeCell ref="G191:H191"/>
    <mergeCell ref="I191:J191"/>
    <mergeCell ref="B192:D192"/>
    <mergeCell ref="E192:F192"/>
    <mergeCell ref="G192:H192"/>
    <mergeCell ref="I192:J192"/>
    <mergeCell ref="B186:D186"/>
    <mergeCell ref="E186:F186"/>
    <mergeCell ref="G186:H186"/>
    <mergeCell ref="I186:J186"/>
    <mergeCell ref="B190:D190"/>
    <mergeCell ref="E190:F190"/>
    <mergeCell ref="G190:H190"/>
    <mergeCell ref="I190:J190"/>
    <mergeCell ref="B195:D195"/>
    <mergeCell ref="E195:F195"/>
    <mergeCell ref="G195:H195"/>
    <mergeCell ref="I195:J195"/>
    <mergeCell ref="B201:F201"/>
    <mergeCell ref="G201:H201"/>
    <mergeCell ref="I201:J201"/>
    <mergeCell ref="B193:D193"/>
    <mergeCell ref="E193:F193"/>
    <mergeCell ref="G193:H193"/>
    <mergeCell ref="I193:J193"/>
    <mergeCell ref="B194:D194"/>
    <mergeCell ref="E194:F194"/>
    <mergeCell ref="G194:H194"/>
    <mergeCell ref="I194:J194"/>
    <mergeCell ref="B199:F199"/>
    <mergeCell ref="G199:H199"/>
    <mergeCell ref="I199:J199"/>
    <mergeCell ref="B202:F202"/>
    <mergeCell ref="G202:H202"/>
    <mergeCell ref="I202:J202"/>
    <mergeCell ref="B200:F200"/>
    <mergeCell ref="G200:H200"/>
    <mergeCell ref="I200:J200"/>
    <mergeCell ref="B203:F203"/>
    <mergeCell ref="G203:H203"/>
    <mergeCell ref="I203:J203"/>
    <mergeCell ref="B209:D209"/>
    <mergeCell ref="E209:F209"/>
    <mergeCell ref="G209:H209"/>
    <mergeCell ref="I209:J209"/>
    <mergeCell ref="B207:D207"/>
    <mergeCell ref="E207:F207"/>
    <mergeCell ref="G207:H207"/>
    <mergeCell ref="I207:J207"/>
    <mergeCell ref="B208:D208"/>
    <mergeCell ref="E208:F208"/>
    <mergeCell ref="G208:H208"/>
    <mergeCell ref="I208:J208"/>
  </mergeCells>
  <pageMargins left="0.39370078740157483" right="0.39370078740157483"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AB226"/>
  <sheetViews>
    <sheetView workbookViewId="0">
      <selection activeCell="C4" sqref="C4:J5"/>
    </sheetView>
  </sheetViews>
  <sheetFormatPr defaultColWidth="8.85546875" defaultRowHeight="12" x14ac:dyDescent="0.2"/>
  <cols>
    <col min="1" max="1" width="4.7109375" style="6" customWidth="1"/>
    <col min="2" max="2" width="16.28515625" style="6" customWidth="1"/>
    <col min="3" max="3" width="7.5703125" style="6" customWidth="1"/>
    <col min="4" max="4" width="6.85546875" style="6" customWidth="1"/>
    <col min="5" max="5" width="7.85546875" style="6" customWidth="1"/>
    <col min="6" max="6" width="9" style="6" customWidth="1"/>
    <col min="7" max="7" width="10.28515625" style="6" customWidth="1"/>
    <col min="8" max="8" width="8.140625" style="6" customWidth="1"/>
    <col min="9" max="9" width="9.7109375" style="6" customWidth="1"/>
    <col min="10" max="10" width="9.85546875" style="6" customWidth="1"/>
    <col min="11" max="11" width="9.7109375" style="6" hidden="1" customWidth="1"/>
    <col min="12" max="12" width="10.140625" style="6" hidden="1" customWidth="1"/>
    <col min="13" max="16" width="0" style="6" hidden="1" customWidth="1"/>
    <col min="17" max="16384" width="8.85546875" style="6"/>
  </cols>
  <sheetData>
    <row r="2" spans="1:28" x14ac:dyDescent="0.2">
      <c r="D2" s="6" t="s">
        <v>0</v>
      </c>
    </row>
    <row r="3" spans="1:28" x14ac:dyDescent="0.2">
      <c r="C3" s="1" t="s">
        <v>516</v>
      </c>
      <c r="D3" s="1"/>
      <c r="E3" s="1"/>
      <c r="F3" s="1"/>
      <c r="G3" s="1"/>
      <c r="H3" s="1"/>
      <c r="I3" s="1"/>
      <c r="J3" s="1"/>
    </row>
    <row r="4" spans="1:28" x14ac:dyDescent="0.2">
      <c r="C4" s="476" t="s">
        <v>504</v>
      </c>
      <c r="D4" s="476"/>
      <c r="E4" s="476"/>
      <c r="F4" s="476"/>
      <c r="G4" s="476"/>
      <c r="H4" s="476"/>
      <c r="I4" s="476"/>
      <c r="J4" s="476"/>
    </row>
    <row r="5" spans="1:28" x14ac:dyDescent="0.2">
      <c r="C5" s="476"/>
      <c r="D5" s="476"/>
      <c r="E5" s="476"/>
      <c r="F5" s="476"/>
      <c r="G5" s="476"/>
      <c r="H5" s="476"/>
      <c r="I5" s="476"/>
      <c r="J5" s="476"/>
    </row>
    <row r="6" spans="1:28" ht="28.9" customHeight="1" x14ac:dyDescent="0.2">
      <c r="C6" s="477" t="s">
        <v>117</v>
      </c>
      <c r="D6" s="477"/>
      <c r="E6" s="477"/>
      <c r="F6" s="477"/>
      <c r="G6" s="477"/>
      <c r="H6" s="477"/>
      <c r="I6" s="477"/>
      <c r="J6" s="477"/>
      <c r="K6" s="7"/>
      <c r="L6" s="7"/>
      <c r="M6" s="7"/>
      <c r="N6" s="7"/>
      <c r="O6" s="7"/>
      <c r="P6" s="7"/>
      <c r="Q6" s="7"/>
      <c r="R6" s="7"/>
      <c r="S6" s="7"/>
      <c r="T6" s="7"/>
      <c r="U6" s="7"/>
      <c r="V6" s="7"/>
      <c r="W6" s="7"/>
      <c r="X6" s="7"/>
      <c r="Y6" s="7"/>
      <c r="Z6" s="7"/>
      <c r="AA6" s="7"/>
      <c r="AB6" s="7"/>
    </row>
    <row r="7" spans="1:28" ht="13.15" customHeight="1" x14ac:dyDescent="0.2">
      <c r="C7" s="5"/>
      <c r="D7" s="5"/>
      <c r="E7" s="5"/>
      <c r="F7" s="5"/>
      <c r="G7" s="5"/>
      <c r="H7" s="5"/>
      <c r="I7" s="5"/>
      <c r="J7" s="5"/>
      <c r="K7" s="7"/>
      <c r="L7" s="7"/>
      <c r="M7" s="7"/>
      <c r="N7" s="7"/>
      <c r="O7" s="7"/>
      <c r="P7" s="7"/>
      <c r="Q7" s="7"/>
      <c r="R7" s="7"/>
      <c r="S7" s="7"/>
      <c r="T7" s="7"/>
      <c r="U7" s="7"/>
      <c r="V7" s="7"/>
      <c r="W7" s="7"/>
      <c r="X7" s="7"/>
      <c r="Y7" s="7"/>
      <c r="Z7" s="7"/>
      <c r="AA7" s="7"/>
      <c r="AB7" s="7"/>
    </row>
    <row r="8" spans="1:28" s="8" customFormat="1" hidden="1" x14ac:dyDescent="0.2">
      <c r="B8" s="8" t="s">
        <v>1</v>
      </c>
    </row>
    <row r="9" spans="1:28" s="8" customFormat="1" hidden="1" x14ac:dyDescent="0.2"/>
    <row r="10" spans="1:28" hidden="1" x14ac:dyDescent="0.2">
      <c r="A10" s="6" t="s">
        <v>99</v>
      </c>
    </row>
    <row r="11" spans="1:28" hidden="1" x14ac:dyDescent="0.2">
      <c r="A11" s="6" t="s">
        <v>56</v>
      </c>
      <c r="D11" s="41" t="s">
        <v>119</v>
      </c>
      <c r="E11" s="41"/>
      <c r="F11" s="41"/>
    </row>
    <row r="12" spans="1:28" hidden="1" x14ac:dyDescent="0.2"/>
    <row r="13" spans="1:28" hidden="1" x14ac:dyDescent="0.2">
      <c r="C13" s="6" t="s">
        <v>2</v>
      </c>
    </row>
    <row r="14" spans="1:28" ht="31.9" hidden="1" customHeight="1" x14ac:dyDescent="0.2">
      <c r="A14" s="464" t="s">
        <v>3</v>
      </c>
      <c r="B14" s="435" t="s">
        <v>4</v>
      </c>
      <c r="C14" s="435" t="s">
        <v>5</v>
      </c>
      <c r="D14" s="443" t="s">
        <v>6</v>
      </c>
      <c r="E14" s="443"/>
      <c r="F14" s="443"/>
      <c r="G14" s="443"/>
      <c r="H14" s="435" t="s">
        <v>12</v>
      </c>
      <c r="I14" s="435" t="s">
        <v>98</v>
      </c>
      <c r="J14" s="435" t="s">
        <v>62</v>
      </c>
    </row>
    <row r="15" spans="1:28" ht="19.149999999999999" hidden="1" customHeight="1" x14ac:dyDescent="0.2">
      <c r="A15" s="465"/>
      <c r="B15" s="435"/>
      <c r="C15" s="435"/>
      <c r="D15" s="461" t="s">
        <v>7</v>
      </c>
      <c r="E15" s="461" t="s">
        <v>8</v>
      </c>
      <c r="F15" s="461"/>
      <c r="G15" s="461"/>
      <c r="H15" s="435"/>
      <c r="I15" s="435"/>
      <c r="J15" s="435"/>
    </row>
    <row r="16" spans="1:28" ht="67.150000000000006" hidden="1" customHeight="1" x14ac:dyDescent="0.2">
      <c r="A16" s="466"/>
      <c r="B16" s="435"/>
      <c r="C16" s="435"/>
      <c r="D16" s="461"/>
      <c r="E16" s="9" t="s">
        <v>9</v>
      </c>
      <c r="F16" s="9" t="s">
        <v>10</v>
      </c>
      <c r="G16" s="9" t="s">
        <v>11</v>
      </c>
      <c r="H16" s="435"/>
      <c r="I16" s="435"/>
      <c r="J16" s="435"/>
    </row>
    <row r="17" spans="1:13" s="11" customFormat="1" ht="10.9" hidden="1" customHeight="1" x14ac:dyDescent="0.2">
      <c r="A17" s="10">
        <v>1</v>
      </c>
      <c r="B17" s="10">
        <v>2</v>
      </c>
      <c r="C17" s="10">
        <v>3</v>
      </c>
      <c r="D17" s="10">
        <v>4</v>
      </c>
      <c r="E17" s="10">
        <v>5</v>
      </c>
      <c r="F17" s="10">
        <v>6</v>
      </c>
      <c r="G17" s="10">
        <v>7</v>
      </c>
      <c r="H17" s="10">
        <v>8</v>
      </c>
      <c r="I17" s="10">
        <v>9</v>
      </c>
      <c r="J17" s="10">
        <v>10</v>
      </c>
    </row>
    <row r="18" spans="1:13" hidden="1" x14ac:dyDescent="0.2">
      <c r="A18" s="12">
        <v>1</v>
      </c>
      <c r="B18" s="13"/>
      <c r="C18" s="10"/>
      <c r="D18" s="14"/>
      <c r="E18" s="14"/>
      <c r="F18" s="14"/>
      <c r="G18" s="14"/>
      <c r="H18" s="14"/>
      <c r="I18" s="14"/>
      <c r="J18" s="14"/>
    </row>
    <row r="19" spans="1:13" hidden="1" x14ac:dyDescent="0.2">
      <c r="A19" s="12">
        <v>2</v>
      </c>
      <c r="B19" s="13"/>
      <c r="C19" s="47"/>
      <c r="D19" s="14"/>
      <c r="E19" s="14"/>
      <c r="F19" s="14"/>
      <c r="G19" s="14"/>
      <c r="H19" s="14"/>
      <c r="I19" s="14"/>
      <c r="J19" s="14"/>
    </row>
    <row r="20" spans="1:13" hidden="1" x14ac:dyDescent="0.2">
      <c r="A20" s="12">
        <v>3</v>
      </c>
      <c r="B20" s="13"/>
      <c r="C20" s="49"/>
      <c r="D20" s="14"/>
      <c r="E20" s="14"/>
      <c r="F20" s="14"/>
      <c r="G20" s="14"/>
      <c r="H20" s="14"/>
      <c r="I20" s="14"/>
      <c r="J20" s="14"/>
    </row>
    <row r="21" spans="1:13" ht="15.6" hidden="1" customHeight="1" x14ac:dyDescent="0.2">
      <c r="A21" s="457" t="s">
        <v>13</v>
      </c>
      <c r="B21" s="459"/>
      <c r="C21" s="10">
        <f>SUM(C18:C20)</f>
        <v>0</v>
      </c>
      <c r="D21" s="10"/>
      <c r="E21" s="10" t="s">
        <v>14</v>
      </c>
      <c r="F21" s="10" t="s">
        <v>14</v>
      </c>
      <c r="G21" s="10" t="s">
        <v>14</v>
      </c>
      <c r="H21" s="10" t="s">
        <v>14</v>
      </c>
      <c r="I21" s="10" t="s">
        <v>14</v>
      </c>
      <c r="J21" s="14">
        <f>SUM(J18:J20)</f>
        <v>0</v>
      </c>
      <c r="K21" s="15"/>
      <c r="L21" s="15"/>
      <c r="M21" s="15"/>
    </row>
    <row r="22" spans="1:13" hidden="1" x14ac:dyDescent="0.2"/>
    <row r="23" spans="1:13" hidden="1" x14ac:dyDescent="0.2">
      <c r="C23" s="6" t="s">
        <v>15</v>
      </c>
    </row>
    <row r="24" spans="1:13" hidden="1" x14ac:dyDescent="0.2"/>
    <row r="25" spans="1:13" ht="57" hidden="1" customHeight="1" x14ac:dyDescent="0.2">
      <c r="A25" s="16" t="s">
        <v>3</v>
      </c>
      <c r="B25" s="435" t="s">
        <v>16</v>
      </c>
      <c r="C25" s="435"/>
      <c r="D25" s="435"/>
      <c r="E25" s="435" t="s">
        <v>17</v>
      </c>
      <c r="F25" s="435"/>
      <c r="G25" s="435"/>
      <c r="H25" s="9" t="s">
        <v>18</v>
      </c>
      <c r="I25" s="9" t="s">
        <v>19</v>
      </c>
      <c r="J25" s="9" t="s">
        <v>20</v>
      </c>
    </row>
    <row r="26" spans="1:13" ht="15" hidden="1" customHeight="1" x14ac:dyDescent="0.2">
      <c r="A26" s="10">
        <v>1</v>
      </c>
      <c r="B26" s="435">
        <v>2</v>
      </c>
      <c r="C26" s="435"/>
      <c r="D26" s="435"/>
      <c r="E26" s="435">
        <v>3</v>
      </c>
      <c r="F26" s="435"/>
      <c r="G26" s="435"/>
      <c r="H26" s="10">
        <v>4</v>
      </c>
      <c r="I26" s="10">
        <v>5</v>
      </c>
      <c r="J26" s="10">
        <v>6</v>
      </c>
    </row>
    <row r="27" spans="1:13" hidden="1" x14ac:dyDescent="0.2">
      <c r="A27" s="12"/>
      <c r="B27" s="435"/>
      <c r="C27" s="435"/>
      <c r="D27" s="435"/>
      <c r="E27" s="435"/>
      <c r="F27" s="435"/>
      <c r="G27" s="435"/>
      <c r="H27" s="12"/>
      <c r="I27" s="12"/>
      <c r="J27" s="17">
        <f>E27*H27*I27</f>
        <v>0</v>
      </c>
    </row>
    <row r="28" spans="1:13" hidden="1" x14ac:dyDescent="0.2">
      <c r="A28" s="12"/>
      <c r="B28" s="435"/>
      <c r="C28" s="435"/>
      <c r="D28" s="435"/>
      <c r="E28" s="435"/>
      <c r="F28" s="435"/>
      <c r="G28" s="435"/>
      <c r="H28" s="12"/>
      <c r="I28" s="12"/>
      <c r="J28" s="17">
        <f t="shared" ref="J28:J34" si="0">E28*H28*I28</f>
        <v>0</v>
      </c>
    </row>
    <row r="29" spans="1:13" hidden="1" x14ac:dyDescent="0.2">
      <c r="A29" s="12"/>
      <c r="B29" s="435"/>
      <c r="C29" s="435"/>
      <c r="D29" s="435"/>
      <c r="E29" s="435"/>
      <c r="F29" s="435"/>
      <c r="G29" s="435"/>
      <c r="H29" s="12"/>
      <c r="I29" s="12"/>
      <c r="J29" s="17">
        <f t="shared" si="0"/>
        <v>0</v>
      </c>
    </row>
    <row r="30" spans="1:13" hidden="1" x14ac:dyDescent="0.2">
      <c r="A30" s="12"/>
      <c r="B30" s="435"/>
      <c r="C30" s="435"/>
      <c r="D30" s="435"/>
      <c r="E30" s="435"/>
      <c r="F30" s="435"/>
      <c r="G30" s="435"/>
      <c r="H30" s="12"/>
      <c r="I30" s="12"/>
      <c r="J30" s="17">
        <f t="shared" si="0"/>
        <v>0</v>
      </c>
    </row>
    <row r="31" spans="1:13" hidden="1" x14ac:dyDescent="0.2">
      <c r="A31" s="12"/>
      <c r="B31" s="435"/>
      <c r="C31" s="435"/>
      <c r="D31" s="435"/>
      <c r="E31" s="435"/>
      <c r="F31" s="435"/>
      <c r="G31" s="435"/>
      <c r="H31" s="12"/>
      <c r="I31" s="12"/>
      <c r="J31" s="17">
        <f t="shared" si="0"/>
        <v>0</v>
      </c>
    </row>
    <row r="32" spans="1:13" hidden="1" x14ac:dyDescent="0.2">
      <c r="A32" s="12"/>
      <c r="B32" s="435"/>
      <c r="C32" s="435"/>
      <c r="D32" s="435"/>
      <c r="E32" s="435"/>
      <c r="F32" s="435"/>
      <c r="G32" s="435"/>
      <c r="H32" s="12"/>
      <c r="I32" s="12"/>
      <c r="J32" s="17">
        <f t="shared" si="0"/>
        <v>0</v>
      </c>
    </row>
    <row r="33" spans="1:10" hidden="1" x14ac:dyDescent="0.2">
      <c r="A33" s="12"/>
      <c r="B33" s="435"/>
      <c r="C33" s="435"/>
      <c r="D33" s="435"/>
      <c r="E33" s="435"/>
      <c r="F33" s="435"/>
      <c r="G33" s="435"/>
      <c r="H33" s="12"/>
      <c r="I33" s="12"/>
      <c r="J33" s="17">
        <f t="shared" si="0"/>
        <v>0</v>
      </c>
    </row>
    <row r="34" spans="1:10" hidden="1" x14ac:dyDescent="0.2">
      <c r="A34" s="12"/>
      <c r="B34" s="435"/>
      <c r="C34" s="435"/>
      <c r="D34" s="435"/>
      <c r="E34" s="435"/>
      <c r="F34" s="435"/>
      <c r="G34" s="435"/>
      <c r="H34" s="12"/>
      <c r="I34" s="12"/>
      <c r="J34" s="17">
        <f t="shared" si="0"/>
        <v>0</v>
      </c>
    </row>
    <row r="35" spans="1:10" hidden="1" x14ac:dyDescent="0.2">
      <c r="A35" s="457" t="s">
        <v>13</v>
      </c>
      <c r="B35" s="458"/>
      <c r="C35" s="458"/>
      <c r="D35" s="459"/>
      <c r="E35" s="435" t="s">
        <v>14</v>
      </c>
      <c r="F35" s="435"/>
      <c r="G35" s="435"/>
      <c r="H35" s="10" t="s">
        <v>14</v>
      </c>
      <c r="I35" s="10" t="s">
        <v>14</v>
      </c>
      <c r="J35" s="17">
        <f>SUM(J27:J34)</f>
        <v>0</v>
      </c>
    </row>
    <row r="36" spans="1:10" hidden="1" x14ac:dyDescent="0.2"/>
    <row r="37" spans="1:10" hidden="1" x14ac:dyDescent="0.2">
      <c r="C37" s="6" t="s">
        <v>21</v>
      </c>
    </row>
    <row r="38" spans="1:10" hidden="1" x14ac:dyDescent="0.2"/>
    <row r="39" spans="1:10" ht="84" hidden="1" x14ac:dyDescent="0.2">
      <c r="A39" s="16" t="s">
        <v>3</v>
      </c>
      <c r="B39" s="435" t="s">
        <v>16</v>
      </c>
      <c r="C39" s="435"/>
      <c r="D39" s="435"/>
      <c r="E39" s="435" t="s">
        <v>22</v>
      </c>
      <c r="F39" s="435"/>
      <c r="G39" s="435"/>
      <c r="H39" s="9" t="s">
        <v>23</v>
      </c>
      <c r="I39" s="9" t="s">
        <v>24</v>
      </c>
      <c r="J39" s="9" t="s">
        <v>20</v>
      </c>
    </row>
    <row r="40" spans="1:10" hidden="1" x14ac:dyDescent="0.2">
      <c r="A40" s="10">
        <v>1</v>
      </c>
      <c r="B40" s="435">
        <v>2</v>
      </c>
      <c r="C40" s="435"/>
      <c r="D40" s="435"/>
      <c r="E40" s="435">
        <v>3</v>
      </c>
      <c r="F40" s="435"/>
      <c r="G40" s="435"/>
      <c r="H40" s="10">
        <v>4</v>
      </c>
      <c r="I40" s="10">
        <v>5</v>
      </c>
      <c r="J40" s="10">
        <v>6</v>
      </c>
    </row>
    <row r="41" spans="1:10" hidden="1" x14ac:dyDescent="0.2">
      <c r="A41" s="12"/>
      <c r="B41" s="435"/>
      <c r="C41" s="435"/>
      <c r="D41" s="435"/>
      <c r="E41" s="435"/>
      <c r="F41" s="435"/>
      <c r="G41" s="435"/>
      <c r="H41" s="12"/>
      <c r="I41" s="12"/>
      <c r="J41" s="17">
        <f>E41*H41*I41</f>
        <v>0</v>
      </c>
    </row>
    <row r="42" spans="1:10" hidden="1" x14ac:dyDescent="0.2">
      <c r="A42" s="12"/>
      <c r="B42" s="435"/>
      <c r="C42" s="435"/>
      <c r="D42" s="435"/>
      <c r="E42" s="435"/>
      <c r="F42" s="435"/>
      <c r="G42" s="435"/>
      <c r="H42" s="12"/>
      <c r="I42" s="12"/>
      <c r="J42" s="17">
        <f t="shared" ref="J42:J48" si="1">E42*H42*I42</f>
        <v>0</v>
      </c>
    </row>
    <row r="43" spans="1:10" hidden="1" x14ac:dyDescent="0.2">
      <c r="A43" s="12"/>
      <c r="B43" s="435"/>
      <c r="C43" s="435"/>
      <c r="D43" s="435"/>
      <c r="E43" s="435"/>
      <c r="F43" s="435"/>
      <c r="G43" s="435"/>
      <c r="H43" s="12"/>
      <c r="I43" s="12"/>
      <c r="J43" s="17">
        <f t="shared" si="1"/>
        <v>0</v>
      </c>
    </row>
    <row r="44" spans="1:10" hidden="1" x14ac:dyDescent="0.2">
      <c r="A44" s="12"/>
      <c r="B44" s="435"/>
      <c r="C44" s="435"/>
      <c r="D44" s="435"/>
      <c r="E44" s="435"/>
      <c r="F44" s="435"/>
      <c r="G44" s="435"/>
      <c r="H44" s="12"/>
      <c r="I44" s="12"/>
      <c r="J44" s="17">
        <f t="shared" si="1"/>
        <v>0</v>
      </c>
    </row>
    <row r="45" spans="1:10" hidden="1" x14ac:dyDescent="0.2">
      <c r="A45" s="12"/>
      <c r="B45" s="435"/>
      <c r="C45" s="435"/>
      <c r="D45" s="435"/>
      <c r="E45" s="435"/>
      <c r="F45" s="435"/>
      <c r="G45" s="435"/>
      <c r="H45" s="12"/>
      <c r="I45" s="12"/>
      <c r="J45" s="17">
        <f t="shared" si="1"/>
        <v>0</v>
      </c>
    </row>
    <row r="46" spans="1:10" hidden="1" x14ac:dyDescent="0.2">
      <c r="A46" s="12"/>
      <c r="B46" s="435"/>
      <c r="C46" s="435"/>
      <c r="D46" s="435"/>
      <c r="E46" s="435"/>
      <c r="F46" s="435"/>
      <c r="G46" s="435"/>
      <c r="H46" s="12"/>
      <c r="I46" s="12"/>
      <c r="J46" s="17">
        <f t="shared" si="1"/>
        <v>0</v>
      </c>
    </row>
    <row r="47" spans="1:10" hidden="1" x14ac:dyDescent="0.2">
      <c r="A47" s="12"/>
      <c r="B47" s="435"/>
      <c r="C47" s="435"/>
      <c r="D47" s="435"/>
      <c r="E47" s="435"/>
      <c r="F47" s="435"/>
      <c r="G47" s="435"/>
      <c r="H47" s="12"/>
      <c r="I47" s="12"/>
      <c r="J47" s="17">
        <f t="shared" si="1"/>
        <v>0</v>
      </c>
    </row>
    <row r="48" spans="1:10" hidden="1" x14ac:dyDescent="0.2">
      <c r="A48" s="12"/>
      <c r="B48" s="435"/>
      <c r="C48" s="435"/>
      <c r="D48" s="435"/>
      <c r="E48" s="435"/>
      <c r="F48" s="435"/>
      <c r="G48" s="435"/>
      <c r="H48" s="12"/>
      <c r="I48" s="12"/>
      <c r="J48" s="17">
        <f t="shared" si="1"/>
        <v>0</v>
      </c>
    </row>
    <row r="49" spans="1:10" hidden="1" x14ac:dyDescent="0.2">
      <c r="A49" s="457" t="s">
        <v>13</v>
      </c>
      <c r="B49" s="458"/>
      <c r="C49" s="458"/>
      <c r="D49" s="459"/>
      <c r="E49" s="435" t="s">
        <v>14</v>
      </c>
      <c r="F49" s="435"/>
      <c r="G49" s="435"/>
      <c r="H49" s="10" t="s">
        <v>14</v>
      </c>
      <c r="I49" s="10" t="s">
        <v>14</v>
      </c>
      <c r="J49" s="17">
        <f>SUM(J41:J48)</f>
        <v>0</v>
      </c>
    </row>
    <row r="50" spans="1:10" hidden="1" x14ac:dyDescent="0.2"/>
    <row r="51" spans="1:10" hidden="1" x14ac:dyDescent="0.2">
      <c r="C51" s="6" t="s">
        <v>25</v>
      </c>
    </row>
    <row r="52" spans="1:10" hidden="1" x14ac:dyDescent="0.2">
      <c r="C52" s="6" t="s">
        <v>26</v>
      </c>
    </row>
    <row r="53" spans="1:10" hidden="1" x14ac:dyDescent="0.2">
      <c r="C53" s="6" t="s">
        <v>27</v>
      </c>
    </row>
    <row r="54" spans="1:10" hidden="1" x14ac:dyDescent="0.2"/>
    <row r="55" spans="1:10" ht="78.599999999999994" hidden="1" customHeight="1" x14ac:dyDescent="0.2">
      <c r="A55" s="9" t="s">
        <v>3</v>
      </c>
      <c r="B55" s="435" t="s">
        <v>28</v>
      </c>
      <c r="C55" s="435"/>
      <c r="D55" s="435"/>
      <c r="E55" s="435"/>
      <c r="F55" s="435"/>
      <c r="G55" s="435"/>
      <c r="H55" s="435"/>
      <c r="I55" s="9" t="s">
        <v>29</v>
      </c>
      <c r="J55" s="9" t="s">
        <v>30</v>
      </c>
    </row>
    <row r="56" spans="1:10" hidden="1" x14ac:dyDescent="0.2">
      <c r="A56" s="10">
        <v>1</v>
      </c>
      <c r="B56" s="460">
        <v>2</v>
      </c>
      <c r="C56" s="460"/>
      <c r="D56" s="460"/>
      <c r="E56" s="460"/>
      <c r="F56" s="460"/>
      <c r="G56" s="460"/>
      <c r="H56" s="460"/>
      <c r="I56" s="10">
        <v>3</v>
      </c>
      <c r="J56" s="10">
        <v>4</v>
      </c>
    </row>
    <row r="57" spans="1:10" hidden="1" x14ac:dyDescent="0.2">
      <c r="A57" s="10">
        <v>1</v>
      </c>
      <c r="B57" s="454" t="s">
        <v>31</v>
      </c>
      <c r="C57" s="454"/>
      <c r="D57" s="454"/>
      <c r="E57" s="454"/>
      <c r="F57" s="454"/>
      <c r="G57" s="454"/>
      <c r="H57" s="454"/>
      <c r="I57" s="10" t="s">
        <v>14</v>
      </c>
      <c r="J57" s="12"/>
    </row>
    <row r="58" spans="1:10" ht="25.9" hidden="1" customHeight="1" x14ac:dyDescent="0.2">
      <c r="A58" s="10" t="s">
        <v>32</v>
      </c>
      <c r="B58" s="455" t="s">
        <v>36</v>
      </c>
      <c r="C58" s="455"/>
      <c r="D58" s="455"/>
      <c r="E58" s="455"/>
      <c r="F58" s="455"/>
      <c r="G58" s="455"/>
      <c r="H58" s="455"/>
      <c r="I58" s="10"/>
      <c r="J58" s="14">
        <f>J21*22%</f>
        <v>0</v>
      </c>
    </row>
    <row r="59" spans="1:10" hidden="1" x14ac:dyDescent="0.2">
      <c r="A59" s="10" t="s">
        <v>33</v>
      </c>
      <c r="B59" s="454" t="s">
        <v>42</v>
      </c>
      <c r="C59" s="454"/>
      <c r="D59" s="454"/>
      <c r="E59" s="454"/>
      <c r="F59" s="454"/>
      <c r="G59" s="454"/>
      <c r="H59" s="454"/>
      <c r="I59" s="10"/>
      <c r="J59" s="14"/>
    </row>
    <row r="60" spans="1:10" ht="24" hidden="1" customHeight="1" x14ac:dyDescent="0.2">
      <c r="A60" s="10" t="s">
        <v>34</v>
      </c>
      <c r="B60" s="455" t="s">
        <v>37</v>
      </c>
      <c r="C60" s="455"/>
      <c r="D60" s="455"/>
      <c r="E60" s="455"/>
      <c r="F60" s="455"/>
      <c r="G60" s="455"/>
      <c r="H60" s="455"/>
      <c r="I60" s="10"/>
      <c r="J60" s="14"/>
    </row>
    <row r="61" spans="1:10" hidden="1" x14ac:dyDescent="0.2">
      <c r="A61" s="10">
        <v>2</v>
      </c>
      <c r="B61" s="454" t="s">
        <v>38</v>
      </c>
      <c r="C61" s="454"/>
      <c r="D61" s="454"/>
      <c r="E61" s="454"/>
      <c r="F61" s="454"/>
      <c r="G61" s="454"/>
      <c r="H61" s="454"/>
      <c r="I61" s="10" t="s">
        <v>14</v>
      </c>
      <c r="J61" s="14"/>
    </row>
    <row r="62" spans="1:10" ht="34.9" hidden="1" customHeight="1" x14ac:dyDescent="0.2">
      <c r="A62" s="10" t="s">
        <v>39</v>
      </c>
      <c r="B62" s="455" t="s">
        <v>40</v>
      </c>
      <c r="C62" s="455"/>
      <c r="D62" s="455"/>
      <c r="E62" s="455"/>
      <c r="F62" s="455"/>
      <c r="G62" s="455"/>
      <c r="H62" s="455"/>
      <c r="I62" s="10"/>
      <c r="J62" s="14">
        <f>J21*2.9%</f>
        <v>0</v>
      </c>
    </row>
    <row r="63" spans="1:10" hidden="1" x14ac:dyDescent="0.2">
      <c r="A63" s="10" t="s">
        <v>41</v>
      </c>
      <c r="B63" s="454" t="s">
        <v>45</v>
      </c>
      <c r="C63" s="454"/>
      <c r="D63" s="454"/>
      <c r="E63" s="454"/>
      <c r="F63" s="454"/>
      <c r="G63" s="454"/>
      <c r="H63" s="454"/>
      <c r="I63" s="10"/>
      <c r="J63" s="14"/>
    </row>
    <row r="64" spans="1:10" ht="27" hidden="1" customHeight="1" x14ac:dyDescent="0.2">
      <c r="A64" s="18" t="s">
        <v>43</v>
      </c>
      <c r="B64" s="455" t="s">
        <v>44</v>
      </c>
      <c r="C64" s="455"/>
      <c r="D64" s="455"/>
      <c r="E64" s="455"/>
      <c r="F64" s="455"/>
      <c r="G64" s="455"/>
      <c r="H64" s="455"/>
      <c r="I64" s="10"/>
      <c r="J64" s="14">
        <f>J21*0.2%</f>
        <v>0</v>
      </c>
    </row>
    <row r="65" spans="1:13" ht="22.9" hidden="1" customHeight="1" x14ac:dyDescent="0.2">
      <c r="A65" s="10" t="s">
        <v>46</v>
      </c>
      <c r="B65" s="455" t="s">
        <v>47</v>
      </c>
      <c r="C65" s="455"/>
      <c r="D65" s="455"/>
      <c r="E65" s="455"/>
      <c r="F65" s="455"/>
      <c r="G65" s="455"/>
      <c r="H65" s="455"/>
      <c r="I65" s="10"/>
      <c r="J65" s="14"/>
    </row>
    <row r="66" spans="1:13" ht="25.15" hidden="1" customHeight="1" x14ac:dyDescent="0.2">
      <c r="A66" s="10" t="s">
        <v>48</v>
      </c>
      <c r="B66" s="455" t="s">
        <v>49</v>
      </c>
      <c r="C66" s="455"/>
      <c r="D66" s="455"/>
      <c r="E66" s="455"/>
      <c r="F66" s="455"/>
      <c r="G66" s="455"/>
      <c r="H66" s="455"/>
      <c r="I66" s="10"/>
      <c r="J66" s="14"/>
    </row>
    <row r="67" spans="1:13" ht="24.6" hidden="1" customHeight="1" x14ac:dyDescent="0.2">
      <c r="A67" s="10">
        <v>3</v>
      </c>
      <c r="B67" s="455" t="s">
        <v>50</v>
      </c>
      <c r="C67" s="455"/>
      <c r="D67" s="455"/>
      <c r="E67" s="455"/>
      <c r="F67" s="455"/>
      <c r="G67" s="455"/>
      <c r="H67" s="455"/>
      <c r="I67" s="10"/>
      <c r="J67" s="14">
        <f>J21*5.1%</f>
        <v>0</v>
      </c>
      <c r="K67" s="6" t="s">
        <v>125</v>
      </c>
    </row>
    <row r="68" spans="1:13" hidden="1" x14ac:dyDescent="0.2">
      <c r="A68" s="10"/>
      <c r="B68" s="456" t="s">
        <v>13</v>
      </c>
      <c r="C68" s="456"/>
      <c r="D68" s="456"/>
      <c r="E68" s="456"/>
      <c r="F68" s="456"/>
      <c r="G68" s="456"/>
      <c r="H68" s="456"/>
      <c r="I68" s="10" t="s">
        <v>14</v>
      </c>
      <c r="J68" s="14">
        <f>SUM(J58:J67)</f>
        <v>0</v>
      </c>
      <c r="K68" s="15" t="e">
        <f>#REF!</f>
        <v>#REF!</v>
      </c>
      <c r="L68" s="15" t="e">
        <f>K68-J68-J21</f>
        <v>#REF!</v>
      </c>
      <c r="M68" s="15"/>
    </row>
    <row r="69" spans="1:13" hidden="1" x14ac:dyDescent="0.2">
      <c r="B69" s="453"/>
      <c r="C69" s="453"/>
      <c r="D69" s="453"/>
      <c r="E69" s="453"/>
      <c r="F69" s="453"/>
      <c r="G69" s="453"/>
      <c r="H69" s="453"/>
    </row>
    <row r="70" spans="1:13" s="8" customFormat="1" hidden="1" x14ac:dyDescent="0.2">
      <c r="B70" s="8" t="s">
        <v>89</v>
      </c>
    </row>
    <row r="71" spans="1:13" hidden="1" x14ac:dyDescent="0.2"/>
    <row r="72" spans="1:13" hidden="1" x14ac:dyDescent="0.2">
      <c r="A72" s="6" t="s">
        <v>57</v>
      </c>
      <c r="E72" s="6">
        <v>244</v>
      </c>
    </row>
    <row r="73" spans="1:13" hidden="1" x14ac:dyDescent="0.2">
      <c r="A73" s="6" t="s">
        <v>56</v>
      </c>
      <c r="D73" s="41" t="s">
        <v>119</v>
      </c>
      <c r="E73" s="41"/>
      <c r="F73" s="41"/>
    </row>
    <row r="74" spans="1:13" hidden="1" x14ac:dyDescent="0.2"/>
    <row r="75" spans="1:13" ht="37.9" hidden="1" customHeight="1" x14ac:dyDescent="0.2">
      <c r="A75" s="13" t="s">
        <v>3</v>
      </c>
      <c r="B75" s="435" t="s">
        <v>51</v>
      </c>
      <c r="C75" s="435"/>
      <c r="D75" s="435"/>
      <c r="E75" s="435" t="s">
        <v>52</v>
      </c>
      <c r="F75" s="435"/>
      <c r="G75" s="443" t="s">
        <v>53</v>
      </c>
      <c r="H75" s="443"/>
      <c r="I75" s="443" t="s">
        <v>54</v>
      </c>
      <c r="J75" s="443"/>
    </row>
    <row r="76" spans="1:13" hidden="1" x14ac:dyDescent="0.2">
      <c r="A76" s="12">
        <v>1</v>
      </c>
      <c r="B76" s="435">
        <v>2</v>
      </c>
      <c r="C76" s="435"/>
      <c r="D76" s="435"/>
      <c r="E76" s="435">
        <v>3</v>
      </c>
      <c r="F76" s="435"/>
      <c r="G76" s="443">
        <v>4</v>
      </c>
      <c r="H76" s="443"/>
      <c r="I76" s="443">
        <v>5</v>
      </c>
      <c r="J76" s="443"/>
    </row>
    <row r="77" spans="1:13" hidden="1" x14ac:dyDescent="0.2">
      <c r="A77" s="12"/>
      <c r="B77" s="448"/>
      <c r="C77" s="448"/>
      <c r="D77" s="448"/>
      <c r="E77" s="435"/>
      <c r="F77" s="435"/>
      <c r="G77" s="443"/>
      <c r="H77" s="443"/>
      <c r="I77" s="447">
        <f>E77*G77</f>
        <v>0</v>
      </c>
      <c r="J77" s="447"/>
    </row>
    <row r="78" spans="1:13" hidden="1" x14ac:dyDescent="0.2">
      <c r="A78" s="12"/>
      <c r="B78" s="448"/>
      <c r="C78" s="448"/>
      <c r="D78" s="448"/>
      <c r="E78" s="435"/>
      <c r="F78" s="435"/>
      <c r="G78" s="443"/>
      <c r="H78" s="443"/>
      <c r="I78" s="447">
        <f t="shared" ref="I78:I82" si="2">E78*G78</f>
        <v>0</v>
      </c>
      <c r="J78" s="447"/>
    </row>
    <row r="79" spans="1:13" hidden="1" x14ac:dyDescent="0.2">
      <c r="A79" s="12"/>
      <c r="B79" s="448"/>
      <c r="C79" s="448"/>
      <c r="D79" s="448"/>
      <c r="E79" s="435"/>
      <c r="F79" s="435"/>
      <c r="G79" s="443"/>
      <c r="H79" s="443"/>
      <c r="I79" s="447">
        <f t="shared" si="2"/>
        <v>0</v>
      </c>
      <c r="J79" s="447"/>
    </row>
    <row r="80" spans="1:13" hidden="1" x14ac:dyDescent="0.2">
      <c r="A80" s="12"/>
      <c r="B80" s="448"/>
      <c r="C80" s="448"/>
      <c r="D80" s="448"/>
      <c r="E80" s="435"/>
      <c r="F80" s="435"/>
      <c r="G80" s="443"/>
      <c r="H80" s="443"/>
      <c r="I80" s="447">
        <f t="shared" si="2"/>
        <v>0</v>
      </c>
      <c r="J80" s="447"/>
    </row>
    <row r="81" spans="1:12" hidden="1" x14ac:dyDescent="0.2">
      <c r="A81" s="12"/>
      <c r="B81" s="448"/>
      <c r="C81" s="448"/>
      <c r="D81" s="448"/>
      <c r="E81" s="435"/>
      <c r="F81" s="435"/>
      <c r="G81" s="443"/>
      <c r="H81" s="443"/>
      <c r="I81" s="447">
        <f t="shared" si="2"/>
        <v>0</v>
      </c>
      <c r="J81" s="447"/>
    </row>
    <row r="82" spans="1:12" hidden="1" x14ac:dyDescent="0.2">
      <c r="A82" s="12"/>
      <c r="B82" s="448"/>
      <c r="C82" s="448"/>
      <c r="D82" s="448"/>
      <c r="E82" s="435"/>
      <c r="F82" s="435"/>
      <c r="G82" s="443"/>
      <c r="H82" s="443"/>
      <c r="I82" s="447">
        <f t="shared" si="2"/>
        <v>0</v>
      </c>
      <c r="J82" s="447"/>
    </row>
    <row r="83" spans="1:12" hidden="1" x14ac:dyDescent="0.2">
      <c r="A83" s="12"/>
      <c r="B83" s="435" t="s">
        <v>13</v>
      </c>
      <c r="C83" s="435"/>
      <c r="D83" s="435"/>
      <c r="E83" s="435" t="s">
        <v>14</v>
      </c>
      <c r="F83" s="435"/>
      <c r="G83" s="443" t="s">
        <v>14</v>
      </c>
      <c r="H83" s="443"/>
      <c r="I83" s="447">
        <f>SUM(I77:J82)</f>
        <v>0</v>
      </c>
      <c r="J83" s="443"/>
    </row>
    <row r="84" spans="1:12" hidden="1" x14ac:dyDescent="0.2"/>
    <row r="85" spans="1:12" s="8" customFormat="1" hidden="1" x14ac:dyDescent="0.2">
      <c r="B85" s="8" t="s">
        <v>55</v>
      </c>
    </row>
    <row r="86" spans="1:12" hidden="1" x14ac:dyDescent="0.2"/>
    <row r="87" spans="1:12" hidden="1" x14ac:dyDescent="0.2">
      <c r="A87" s="6" t="s">
        <v>59</v>
      </c>
      <c r="E87" s="6">
        <v>851.85299999999995</v>
      </c>
    </row>
    <row r="88" spans="1:12" hidden="1" x14ac:dyDescent="0.2">
      <c r="A88" s="6" t="s">
        <v>56</v>
      </c>
      <c r="D88" s="41" t="s">
        <v>119</v>
      </c>
      <c r="E88" s="41"/>
      <c r="F88" s="41"/>
    </row>
    <row r="89" spans="1:12" hidden="1" x14ac:dyDescent="0.2"/>
    <row r="90" spans="1:12" ht="52.9" hidden="1" customHeight="1" x14ac:dyDescent="0.2">
      <c r="A90" s="13" t="s">
        <v>3</v>
      </c>
      <c r="B90" s="435" t="s">
        <v>16</v>
      </c>
      <c r="C90" s="435"/>
      <c r="D90" s="435"/>
      <c r="E90" s="435" t="s">
        <v>60</v>
      </c>
      <c r="F90" s="435"/>
      <c r="G90" s="19" t="s">
        <v>61</v>
      </c>
      <c r="H90" s="435" t="s">
        <v>90</v>
      </c>
      <c r="I90" s="435"/>
      <c r="J90" s="31"/>
    </row>
    <row r="91" spans="1:12" s="22" customFormat="1" ht="8.4499999999999993" hidden="1" customHeight="1" x14ac:dyDescent="0.2">
      <c r="A91" s="20">
        <v>1</v>
      </c>
      <c r="B91" s="449">
        <v>2</v>
      </c>
      <c r="C91" s="449"/>
      <c r="D91" s="449"/>
      <c r="E91" s="449">
        <v>3</v>
      </c>
      <c r="F91" s="449"/>
      <c r="G91" s="21">
        <v>4</v>
      </c>
      <c r="H91" s="450">
        <v>5</v>
      </c>
      <c r="I91" s="450"/>
      <c r="J91" s="32"/>
    </row>
    <row r="92" spans="1:12" hidden="1" x14ac:dyDescent="0.2">
      <c r="A92" s="12">
        <v>1</v>
      </c>
      <c r="B92" s="448"/>
      <c r="C92" s="448"/>
      <c r="D92" s="448"/>
      <c r="E92" s="434"/>
      <c r="F92" s="434"/>
      <c r="G92" s="23"/>
      <c r="H92" s="433"/>
      <c r="I92" s="433"/>
      <c r="J92" s="33"/>
      <c r="L92" s="15"/>
    </row>
    <row r="93" spans="1:12" hidden="1" x14ac:dyDescent="0.2">
      <c r="A93" s="12"/>
      <c r="B93" s="448"/>
      <c r="C93" s="448"/>
      <c r="D93" s="448"/>
      <c r="E93" s="434"/>
      <c r="F93" s="434"/>
      <c r="G93" s="23"/>
      <c r="H93" s="433"/>
      <c r="I93" s="433"/>
      <c r="J93" s="33"/>
      <c r="L93" s="15"/>
    </row>
    <row r="94" spans="1:12" hidden="1" x14ac:dyDescent="0.2">
      <c r="A94" s="12"/>
      <c r="B94" s="435" t="s">
        <v>13</v>
      </c>
      <c r="C94" s="435"/>
      <c r="D94" s="435"/>
      <c r="E94" s="434" t="s">
        <v>14</v>
      </c>
      <c r="F94" s="434"/>
      <c r="G94" s="23" t="s">
        <v>14</v>
      </c>
      <c r="H94" s="433">
        <f>SUM(H92:I93)</f>
        <v>0</v>
      </c>
      <c r="I94" s="433"/>
      <c r="J94" s="33"/>
      <c r="L94" s="15"/>
    </row>
    <row r="96" spans="1:12" s="8" customFormat="1" hidden="1" x14ac:dyDescent="0.2">
      <c r="B96" s="8" t="s">
        <v>63</v>
      </c>
    </row>
    <row r="97" spans="1:10" hidden="1" x14ac:dyDescent="0.2"/>
    <row r="98" spans="1:10" hidden="1" x14ac:dyDescent="0.2">
      <c r="A98" s="6" t="s">
        <v>59</v>
      </c>
    </row>
    <row r="99" spans="1:10" hidden="1" x14ac:dyDescent="0.2">
      <c r="A99" s="6" t="s">
        <v>56</v>
      </c>
      <c r="D99" s="41" t="s">
        <v>119</v>
      </c>
      <c r="E99" s="41"/>
      <c r="F99" s="41"/>
    </row>
    <row r="100" spans="1:10" hidden="1" x14ac:dyDescent="0.2"/>
    <row r="101" spans="1:10" ht="24.6" hidden="1" customHeight="1" x14ac:dyDescent="0.2">
      <c r="A101" s="13" t="s">
        <v>3</v>
      </c>
      <c r="B101" s="435" t="s">
        <v>51</v>
      </c>
      <c r="C101" s="435"/>
      <c r="D101" s="435"/>
      <c r="E101" s="435" t="s">
        <v>64</v>
      </c>
      <c r="F101" s="435"/>
      <c r="G101" s="435" t="s">
        <v>53</v>
      </c>
      <c r="H101" s="435"/>
      <c r="I101" s="435" t="s">
        <v>65</v>
      </c>
      <c r="J101" s="435"/>
    </row>
    <row r="102" spans="1:10" hidden="1" x14ac:dyDescent="0.2">
      <c r="A102" s="12">
        <v>1</v>
      </c>
      <c r="B102" s="435">
        <v>2</v>
      </c>
      <c r="C102" s="435"/>
      <c r="D102" s="435"/>
      <c r="E102" s="435">
        <v>3</v>
      </c>
      <c r="F102" s="435"/>
      <c r="G102" s="443">
        <v>4</v>
      </c>
      <c r="H102" s="443"/>
      <c r="I102" s="443">
        <v>5</v>
      </c>
      <c r="J102" s="443"/>
    </row>
    <row r="103" spans="1:10" hidden="1" x14ac:dyDescent="0.2">
      <c r="A103" s="12"/>
      <c r="B103" s="448"/>
      <c r="C103" s="448"/>
      <c r="D103" s="448"/>
      <c r="E103" s="435"/>
      <c r="F103" s="435"/>
      <c r="G103" s="443"/>
      <c r="H103" s="443"/>
      <c r="I103" s="447">
        <f>E103:E103+G103</f>
        <v>0</v>
      </c>
      <c r="J103" s="447"/>
    </row>
    <row r="104" spans="1:10" hidden="1" x14ac:dyDescent="0.2">
      <c r="A104" s="12"/>
      <c r="B104" s="448"/>
      <c r="C104" s="448"/>
      <c r="D104" s="448"/>
      <c r="E104" s="435"/>
      <c r="F104" s="435"/>
      <c r="G104" s="443"/>
      <c r="H104" s="443"/>
      <c r="I104" s="447">
        <f t="shared" ref="I104:I108" si="3">E104:E104+G104</f>
        <v>0</v>
      </c>
      <c r="J104" s="447"/>
    </row>
    <row r="105" spans="1:10" hidden="1" x14ac:dyDescent="0.2">
      <c r="A105" s="12"/>
      <c r="B105" s="448"/>
      <c r="C105" s="448"/>
      <c r="D105" s="448"/>
      <c r="E105" s="435"/>
      <c r="F105" s="435"/>
      <c r="G105" s="443"/>
      <c r="H105" s="443"/>
      <c r="I105" s="447">
        <f t="shared" si="3"/>
        <v>0</v>
      </c>
      <c r="J105" s="447"/>
    </row>
    <row r="106" spans="1:10" hidden="1" x14ac:dyDescent="0.2">
      <c r="A106" s="12"/>
      <c r="B106" s="448"/>
      <c r="C106" s="448"/>
      <c r="D106" s="448"/>
      <c r="E106" s="435"/>
      <c r="F106" s="435"/>
      <c r="G106" s="443"/>
      <c r="H106" s="443"/>
      <c r="I106" s="447">
        <f t="shared" si="3"/>
        <v>0</v>
      </c>
      <c r="J106" s="447"/>
    </row>
    <row r="107" spans="1:10" hidden="1" x14ac:dyDescent="0.2">
      <c r="A107" s="12"/>
      <c r="B107" s="448"/>
      <c r="C107" s="448"/>
      <c r="D107" s="448"/>
      <c r="E107" s="435"/>
      <c r="F107" s="435"/>
      <c r="G107" s="443"/>
      <c r="H107" s="443"/>
      <c r="I107" s="447">
        <f t="shared" si="3"/>
        <v>0</v>
      </c>
      <c r="J107" s="447"/>
    </row>
    <row r="108" spans="1:10" hidden="1" x14ac:dyDescent="0.2">
      <c r="A108" s="12"/>
      <c r="B108" s="448"/>
      <c r="C108" s="448"/>
      <c r="D108" s="448"/>
      <c r="E108" s="435"/>
      <c r="F108" s="435"/>
      <c r="G108" s="443"/>
      <c r="H108" s="443"/>
      <c r="I108" s="447">
        <f t="shared" si="3"/>
        <v>0</v>
      </c>
      <c r="J108" s="447"/>
    </row>
    <row r="109" spans="1:10" hidden="1" x14ac:dyDescent="0.2">
      <c r="A109" s="12"/>
      <c r="B109" s="435" t="s">
        <v>13</v>
      </c>
      <c r="C109" s="435"/>
      <c r="D109" s="435"/>
      <c r="E109" s="435" t="s">
        <v>14</v>
      </c>
      <c r="F109" s="435"/>
      <c r="G109" s="443" t="s">
        <v>14</v>
      </c>
      <c r="H109" s="443"/>
      <c r="I109" s="447">
        <f>SUM(I103:J108)</f>
        <v>0</v>
      </c>
      <c r="J109" s="443"/>
    </row>
    <row r="110" spans="1:10" hidden="1" x14ac:dyDescent="0.2"/>
    <row r="111" spans="1:10" s="8" customFormat="1" hidden="1" x14ac:dyDescent="0.2">
      <c r="B111" s="8" t="s">
        <v>66</v>
      </c>
    </row>
    <row r="112" spans="1:10" hidden="1" x14ac:dyDescent="0.2"/>
    <row r="113" spans="1:10" hidden="1" x14ac:dyDescent="0.2">
      <c r="A113" s="6" t="s">
        <v>59</v>
      </c>
      <c r="E113" s="6">
        <v>244</v>
      </c>
    </row>
    <row r="114" spans="1:10" hidden="1" x14ac:dyDescent="0.2">
      <c r="A114" s="6" t="s">
        <v>56</v>
      </c>
      <c r="D114" s="41" t="s">
        <v>119</v>
      </c>
      <c r="E114" s="41"/>
      <c r="F114" s="41"/>
    </row>
    <row r="115" spans="1:10" hidden="1" x14ac:dyDescent="0.2"/>
    <row r="116" spans="1:10" ht="23.45" hidden="1" customHeight="1" x14ac:dyDescent="0.2">
      <c r="A116" s="13" t="s">
        <v>3</v>
      </c>
      <c r="B116" s="435" t="s">
        <v>51</v>
      </c>
      <c r="C116" s="435"/>
      <c r="D116" s="435"/>
      <c r="E116" s="435" t="s">
        <v>64</v>
      </c>
      <c r="F116" s="435"/>
      <c r="G116" s="435" t="s">
        <v>53</v>
      </c>
      <c r="H116" s="435"/>
      <c r="I116" s="435" t="s">
        <v>65</v>
      </c>
      <c r="J116" s="435"/>
    </row>
    <row r="117" spans="1:10" hidden="1" x14ac:dyDescent="0.2">
      <c r="A117" s="12">
        <v>1</v>
      </c>
      <c r="B117" s="435">
        <v>2</v>
      </c>
      <c r="C117" s="435"/>
      <c r="D117" s="435"/>
      <c r="E117" s="435">
        <v>3</v>
      </c>
      <c r="F117" s="435"/>
      <c r="G117" s="443">
        <v>4</v>
      </c>
      <c r="H117" s="443"/>
      <c r="I117" s="443">
        <v>5</v>
      </c>
      <c r="J117" s="443"/>
    </row>
    <row r="118" spans="1:10" hidden="1" x14ac:dyDescent="0.2">
      <c r="A118" s="12"/>
      <c r="B118" s="448"/>
      <c r="C118" s="448"/>
      <c r="D118" s="448"/>
      <c r="E118" s="435"/>
      <c r="F118" s="435"/>
      <c r="G118" s="443"/>
      <c r="H118" s="443"/>
      <c r="I118" s="447">
        <f>E118:E118+G118</f>
        <v>0</v>
      </c>
      <c r="J118" s="447"/>
    </row>
    <row r="119" spans="1:10" hidden="1" x14ac:dyDescent="0.2">
      <c r="A119" s="12"/>
      <c r="B119" s="448"/>
      <c r="C119" s="448"/>
      <c r="D119" s="448"/>
      <c r="E119" s="435"/>
      <c r="F119" s="435"/>
      <c r="G119" s="443"/>
      <c r="H119" s="443"/>
      <c r="I119" s="447">
        <f t="shared" ref="I119:I123" si="4">E119:E119+G119</f>
        <v>0</v>
      </c>
      <c r="J119" s="447"/>
    </row>
    <row r="120" spans="1:10" hidden="1" x14ac:dyDescent="0.2">
      <c r="A120" s="12"/>
      <c r="B120" s="448"/>
      <c r="C120" s="448"/>
      <c r="D120" s="448"/>
      <c r="E120" s="435"/>
      <c r="F120" s="435"/>
      <c r="G120" s="443"/>
      <c r="H120" s="443"/>
      <c r="I120" s="447">
        <f t="shared" si="4"/>
        <v>0</v>
      </c>
      <c r="J120" s="447"/>
    </row>
    <row r="121" spans="1:10" hidden="1" x14ac:dyDescent="0.2">
      <c r="A121" s="12"/>
      <c r="B121" s="448"/>
      <c r="C121" s="448"/>
      <c r="D121" s="448"/>
      <c r="E121" s="435"/>
      <c r="F121" s="435"/>
      <c r="G121" s="443"/>
      <c r="H121" s="443"/>
      <c r="I121" s="447">
        <f t="shared" si="4"/>
        <v>0</v>
      </c>
      <c r="J121" s="447"/>
    </row>
    <row r="122" spans="1:10" hidden="1" x14ac:dyDescent="0.2">
      <c r="A122" s="12"/>
      <c r="B122" s="448"/>
      <c r="C122" s="448"/>
      <c r="D122" s="448"/>
      <c r="E122" s="435"/>
      <c r="F122" s="435"/>
      <c r="G122" s="443"/>
      <c r="H122" s="443"/>
      <c r="I122" s="447">
        <f t="shared" si="4"/>
        <v>0</v>
      </c>
      <c r="J122" s="447"/>
    </row>
    <row r="123" spans="1:10" hidden="1" x14ac:dyDescent="0.2">
      <c r="A123" s="12"/>
      <c r="B123" s="448"/>
      <c r="C123" s="448"/>
      <c r="D123" s="448"/>
      <c r="E123" s="435"/>
      <c r="F123" s="435"/>
      <c r="G123" s="443"/>
      <c r="H123" s="443"/>
      <c r="I123" s="447">
        <f t="shared" si="4"/>
        <v>0</v>
      </c>
      <c r="J123" s="447"/>
    </row>
    <row r="124" spans="1:10" hidden="1" x14ac:dyDescent="0.2">
      <c r="A124" s="12"/>
      <c r="B124" s="435" t="s">
        <v>13</v>
      </c>
      <c r="C124" s="435"/>
      <c r="D124" s="435"/>
      <c r="E124" s="435" t="s">
        <v>14</v>
      </c>
      <c r="F124" s="435"/>
      <c r="G124" s="443" t="s">
        <v>14</v>
      </c>
      <c r="H124" s="443"/>
      <c r="I124" s="447">
        <f>SUM(I118:J123)</f>
        <v>0</v>
      </c>
      <c r="J124" s="443"/>
    </row>
    <row r="125" spans="1:10" hidden="1" x14ac:dyDescent="0.2"/>
    <row r="126" spans="1:10" s="8" customFormat="1" x14ac:dyDescent="0.2">
      <c r="B126" s="2" t="s">
        <v>129</v>
      </c>
    </row>
    <row r="127" spans="1:10" hidden="1" x14ac:dyDescent="0.2"/>
    <row r="128" spans="1:10" hidden="1" x14ac:dyDescent="0.2">
      <c r="A128" s="6" t="s">
        <v>59</v>
      </c>
      <c r="E128" s="6">
        <v>244</v>
      </c>
    </row>
    <row r="129" spans="1:10" hidden="1" x14ac:dyDescent="0.2">
      <c r="A129" s="6" t="s">
        <v>56</v>
      </c>
      <c r="D129" s="41" t="s">
        <v>119</v>
      </c>
      <c r="E129" s="41"/>
      <c r="F129" s="41"/>
      <c r="G129" s="41"/>
    </row>
    <row r="130" spans="1:10" hidden="1" x14ac:dyDescent="0.2"/>
    <row r="131" spans="1:10" hidden="1" x14ac:dyDescent="0.2">
      <c r="C131" s="6" t="s">
        <v>71</v>
      </c>
    </row>
    <row r="132" spans="1:10" hidden="1" x14ac:dyDescent="0.2"/>
    <row r="133" spans="1:10" ht="27" hidden="1" customHeight="1" x14ac:dyDescent="0.2">
      <c r="A133" s="19" t="s">
        <v>3</v>
      </c>
      <c r="B133" s="435" t="s">
        <v>16</v>
      </c>
      <c r="C133" s="435"/>
      <c r="D133" s="435" t="s">
        <v>67</v>
      </c>
      <c r="E133" s="435"/>
      <c r="F133" s="24" t="s">
        <v>68</v>
      </c>
      <c r="G133" s="443" t="s">
        <v>69</v>
      </c>
      <c r="H133" s="443"/>
      <c r="I133" s="435" t="s">
        <v>70</v>
      </c>
      <c r="J133" s="435"/>
    </row>
    <row r="134" spans="1:10" hidden="1" x14ac:dyDescent="0.2">
      <c r="A134" s="25">
        <v>1</v>
      </c>
      <c r="B134" s="451">
        <v>2</v>
      </c>
      <c r="C134" s="451"/>
      <c r="D134" s="451">
        <v>3</v>
      </c>
      <c r="E134" s="451"/>
      <c r="F134" s="25">
        <v>4</v>
      </c>
      <c r="G134" s="452">
        <v>5</v>
      </c>
      <c r="H134" s="452"/>
      <c r="I134" s="451">
        <v>6</v>
      </c>
      <c r="J134" s="451"/>
    </row>
    <row r="135" spans="1:10" hidden="1" x14ac:dyDescent="0.2">
      <c r="A135" s="10"/>
      <c r="B135" s="448"/>
      <c r="C135" s="448"/>
      <c r="D135" s="434"/>
      <c r="E135" s="434"/>
      <c r="F135" s="26"/>
      <c r="G135" s="433"/>
      <c r="H135" s="433"/>
      <c r="I135" s="434">
        <f>D135*F135*G135</f>
        <v>0</v>
      </c>
      <c r="J135" s="434"/>
    </row>
    <row r="136" spans="1:10" hidden="1" x14ac:dyDescent="0.2">
      <c r="A136" s="10"/>
      <c r="B136" s="448"/>
      <c r="C136" s="448"/>
      <c r="D136" s="434"/>
      <c r="E136" s="434"/>
      <c r="F136" s="26"/>
      <c r="G136" s="433"/>
      <c r="H136" s="433"/>
      <c r="I136" s="434">
        <f t="shared" ref="I136" si="5">D136*F136*G136</f>
        <v>0</v>
      </c>
      <c r="J136" s="434"/>
    </row>
    <row r="137" spans="1:10" hidden="1" x14ac:dyDescent="0.2">
      <c r="A137" s="10"/>
      <c r="B137" s="435" t="s">
        <v>13</v>
      </c>
      <c r="C137" s="435"/>
      <c r="D137" s="434" t="s">
        <v>14</v>
      </c>
      <c r="E137" s="434"/>
      <c r="F137" s="26" t="s">
        <v>14</v>
      </c>
      <c r="G137" s="433" t="s">
        <v>14</v>
      </c>
      <c r="H137" s="433"/>
      <c r="I137" s="434">
        <f>SUM(I135:J136)</f>
        <v>0</v>
      </c>
      <c r="J137" s="434"/>
    </row>
    <row r="138" spans="1:10" hidden="1" x14ac:dyDescent="0.2"/>
    <row r="139" spans="1:10" hidden="1" x14ac:dyDescent="0.2">
      <c r="A139" s="8"/>
      <c r="C139" s="6" t="s">
        <v>126</v>
      </c>
      <c r="D139" s="8"/>
      <c r="E139" s="8"/>
      <c r="F139" s="8"/>
      <c r="G139" s="8"/>
      <c r="H139" s="8"/>
      <c r="I139" s="8"/>
      <c r="J139" s="8"/>
    </row>
    <row r="140" spans="1:10" hidden="1" x14ac:dyDescent="0.2"/>
    <row r="141" spans="1:10" hidden="1" x14ac:dyDescent="0.2">
      <c r="A141" s="6" t="s">
        <v>59</v>
      </c>
      <c r="E141" s="6">
        <v>244</v>
      </c>
    </row>
    <row r="142" spans="1:10" hidden="1" x14ac:dyDescent="0.2">
      <c r="A142" s="6" t="s">
        <v>56</v>
      </c>
      <c r="D142" s="41" t="s">
        <v>119</v>
      </c>
      <c r="E142" s="41"/>
      <c r="F142" s="41"/>
    </row>
    <row r="143" spans="1:10" hidden="1" x14ac:dyDescent="0.2"/>
    <row r="144" spans="1:10" ht="24.6" hidden="1" customHeight="1" x14ac:dyDescent="0.2">
      <c r="A144" s="13" t="s">
        <v>3</v>
      </c>
      <c r="B144" s="435" t="s">
        <v>16</v>
      </c>
      <c r="C144" s="435"/>
      <c r="D144" s="435"/>
      <c r="E144" s="435" t="s">
        <v>111</v>
      </c>
      <c r="F144" s="435"/>
      <c r="G144" s="435" t="s">
        <v>72</v>
      </c>
      <c r="H144" s="435"/>
      <c r="I144" s="435" t="s">
        <v>73</v>
      </c>
      <c r="J144" s="435"/>
    </row>
    <row r="145" spans="1:10" hidden="1" x14ac:dyDescent="0.2">
      <c r="A145" s="27">
        <v>1</v>
      </c>
      <c r="B145" s="449">
        <v>2</v>
      </c>
      <c r="C145" s="449"/>
      <c r="D145" s="449"/>
      <c r="E145" s="449">
        <v>3</v>
      </c>
      <c r="F145" s="449"/>
      <c r="G145" s="450">
        <v>4</v>
      </c>
      <c r="H145" s="450"/>
      <c r="I145" s="450">
        <v>5</v>
      </c>
      <c r="J145" s="450"/>
    </row>
    <row r="146" spans="1:10" hidden="1" x14ac:dyDescent="0.2">
      <c r="A146" s="12"/>
      <c r="B146" s="448"/>
      <c r="C146" s="448"/>
      <c r="D146" s="448"/>
      <c r="E146" s="435"/>
      <c r="F146" s="435"/>
      <c r="G146" s="443"/>
      <c r="H146" s="443"/>
      <c r="I146" s="447">
        <f>E146:E146*G146</f>
        <v>0</v>
      </c>
      <c r="J146" s="447"/>
    </row>
    <row r="147" spans="1:10" hidden="1" x14ac:dyDescent="0.2">
      <c r="A147" s="12"/>
      <c r="B147" s="448"/>
      <c r="C147" s="448"/>
      <c r="D147" s="448"/>
      <c r="E147" s="435"/>
      <c r="F147" s="435"/>
      <c r="G147" s="443"/>
      <c r="H147" s="443"/>
      <c r="I147" s="447">
        <f t="shared" ref="I147:I151" si="6">E147:E147*G147</f>
        <v>0</v>
      </c>
      <c r="J147" s="447"/>
    </row>
    <row r="148" spans="1:10" hidden="1" x14ac:dyDescent="0.2">
      <c r="A148" s="12"/>
      <c r="B148" s="448"/>
      <c r="C148" s="448"/>
      <c r="D148" s="448"/>
      <c r="E148" s="435"/>
      <c r="F148" s="435"/>
      <c r="G148" s="443"/>
      <c r="H148" s="443"/>
      <c r="I148" s="447">
        <f t="shared" si="6"/>
        <v>0</v>
      </c>
      <c r="J148" s="447"/>
    </row>
    <row r="149" spans="1:10" hidden="1" x14ac:dyDescent="0.2">
      <c r="A149" s="12"/>
      <c r="B149" s="448"/>
      <c r="C149" s="448"/>
      <c r="D149" s="448"/>
      <c r="E149" s="435"/>
      <c r="F149" s="435"/>
      <c r="G149" s="443"/>
      <c r="H149" s="443"/>
      <c r="I149" s="447">
        <f t="shared" si="6"/>
        <v>0</v>
      </c>
      <c r="J149" s="447"/>
    </row>
    <row r="150" spans="1:10" hidden="1" x14ac:dyDescent="0.2">
      <c r="A150" s="12"/>
      <c r="B150" s="448"/>
      <c r="C150" s="448"/>
      <c r="D150" s="448"/>
      <c r="E150" s="435"/>
      <c r="F150" s="435"/>
      <c r="G150" s="443"/>
      <c r="H150" s="443"/>
      <c r="I150" s="447">
        <f t="shared" si="6"/>
        <v>0</v>
      </c>
      <c r="J150" s="447"/>
    </row>
    <row r="151" spans="1:10" hidden="1" x14ac:dyDescent="0.2">
      <c r="A151" s="12"/>
      <c r="B151" s="448"/>
      <c r="C151" s="448"/>
      <c r="D151" s="448"/>
      <c r="E151" s="435"/>
      <c r="F151" s="435"/>
      <c r="G151" s="443"/>
      <c r="H151" s="443"/>
      <c r="I151" s="447">
        <f t="shared" si="6"/>
        <v>0</v>
      </c>
      <c r="J151" s="447"/>
    </row>
    <row r="152" spans="1:10" hidden="1" x14ac:dyDescent="0.2">
      <c r="A152" s="12"/>
      <c r="B152" s="435" t="s">
        <v>13</v>
      </c>
      <c r="C152" s="435"/>
      <c r="D152" s="435"/>
      <c r="E152" s="435" t="s">
        <v>14</v>
      </c>
      <c r="F152" s="435"/>
      <c r="G152" s="443" t="s">
        <v>14</v>
      </c>
      <c r="H152" s="443"/>
      <c r="I152" s="447">
        <f>SUM(I146:J151)</f>
        <v>0</v>
      </c>
      <c r="J152" s="443"/>
    </row>
    <row r="153" spans="1:10" hidden="1" x14ac:dyDescent="0.2"/>
    <row r="154" spans="1:10" hidden="1" x14ac:dyDescent="0.2">
      <c r="C154" s="6" t="s">
        <v>75</v>
      </c>
    </row>
    <row r="155" spans="1:10" hidden="1" x14ac:dyDescent="0.2"/>
    <row r="156" spans="1:10" ht="34.9" hidden="1" customHeight="1" x14ac:dyDescent="0.2">
      <c r="A156" s="19" t="s">
        <v>3</v>
      </c>
      <c r="B156" s="435" t="s">
        <v>51</v>
      </c>
      <c r="C156" s="435"/>
      <c r="D156" s="435" t="s">
        <v>76</v>
      </c>
      <c r="E156" s="435"/>
      <c r="F156" s="24" t="s">
        <v>77</v>
      </c>
      <c r="G156" s="443" t="s">
        <v>78</v>
      </c>
      <c r="H156" s="443"/>
      <c r="I156" s="435" t="s">
        <v>70</v>
      </c>
      <c r="J156" s="435"/>
    </row>
    <row r="157" spans="1:10" s="28" customFormat="1" ht="9.6" hidden="1" customHeight="1" x14ac:dyDescent="0.2">
      <c r="A157" s="20">
        <v>1</v>
      </c>
      <c r="B157" s="449">
        <v>2</v>
      </c>
      <c r="C157" s="449"/>
      <c r="D157" s="449">
        <v>3</v>
      </c>
      <c r="E157" s="449"/>
      <c r="F157" s="20">
        <v>4</v>
      </c>
      <c r="G157" s="450">
        <v>5</v>
      </c>
      <c r="H157" s="450"/>
      <c r="I157" s="449">
        <v>6</v>
      </c>
      <c r="J157" s="449"/>
    </row>
    <row r="158" spans="1:10" hidden="1" x14ac:dyDescent="0.2">
      <c r="A158" s="10"/>
      <c r="B158" s="448"/>
      <c r="C158" s="448"/>
      <c r="D158" s="434"/>
      <c r="E158" s="434"/>
      <c r="F158" s="26"/>
      <c r="G158" s="433"/>
      <c r="H158" s="433"/>
      <c r="I158" s="434">
        <f>F158*G158*D158</f>
        <v>0</v>
      </c>
      <c r="J158" s="434"/>
    </row>
    <row r="159" spans="1:10" hidden="1" x14ac:dyDescent="0.2">
      <c r="A159" s="10"/>
      <c r="B159" s="448"/>
      <c r="C159" s="448"/>
      <c r="D159" s="434"/>
      <c r="E159" s="434"/>
      <c r="F159" s="26"/>
      <c r="G159" s="433"/>
      <c r="H159" s="433"/>
      <c r="I159" s="434">
        <f>F159*G159*D159</f>
        <v>0</v>
      </c>
      <c r="J159" s="434"/>
    </row>
    <row r="160" spans="1:10" hidden="1" x14ac:dyDescent="0.2">
      <c r="A160" s="10"/>
      <c r="B160" s="448"/>
      <c r="C160" s="448"/>
      <c r="D160" s="434"/>
      <c r="E160" s="434"/>
      <c r="F160" s="26"/>
      <c r="G160" s="433"/>
      <c r="H160" s="433"/>
      <c r="I160" s="434">
        <f t="shared" ref="I160:I162" si="7">F160*G160*D160</f>
        <v>0</v>
      </c>
      <c r="J160" s="434"/>
    </row>
    <row r="161" spans="1:11" hidden="1" x14ac:dyDescent="0.2">
      <c r="A161" s="10"/>
      <c r="B161" s="448"/>
      <c r="C161" s="448"/>
      <c r="D161" s="434"/>
      <c r="E161" s="434"/>
      <c r="F161" s="26"/>
      <c r="G161" s="433"/>
      <c r="H161" s="433"/>
      <c r="I161" s="434">
        <f t="shared" si="7"/>
        <v>0</v>
      </c>
      <c r="J161" s="434"/>
    </row>
    <row r="162" spans="1:11" hidden="1" x14ac:dyDescent="0.2">
      <c r="A162" s="10"/>
      <c r="B162" s="448"/>
      <c r="C162" s="448"/>
      <c r="D162" s="434"/>
      <c r="E162" s="434"/>
      <c r="F162" s="26"/>
      <c r="G162" s="433"/>
      <c r="H162" s="433"/>
      <c r="I162" s="434">
        <f t="shared" si="7"/>
        <v>0</v>
      </c>
      <c r="J162" s="434"/>
    </row>
    <row r="163" spans="1:11" hidden="1" x14ac:dyDescent="0.2">
      <c r="A163" s="10"/>
      <c r="B163" s="435" t="s">
        <v>13</v>
      </c>
      <c r="C163" s="435"/>
      <c r="D163" s="434" t="s">
        <v>14</v>
      </c>
      <c r="E163" s="434"/>
      <c r="F163" s="26" t="s">
        <v>14</v>
      </c>
      <c r="G163" s="433" t="s">
        <v>14</v>
      </c>
      <c r="H163" s="433"/>
      <c r="I163" s="434">
        <f>SUM(I158:J162)</f>
        <v>0</v>
      </c>
      <c r="J163" s="434"/>
      <c r="K163" s="15" t="e">
        <f>#REF!-'МЗ 2022'!I102</f>
        <v>#REF!</v>
      </c>
    </row>
    <row r="164" spans="1:11" hidden="1" x14ac:dyDescent="0.2"/>
    <row r="165" spans="1:11" hidden="1" x14ac:dyDescent="0.2">
      <c r="C165" s="6" t="s">
        <v>74</v>
      </c>
    </row>
    <row r="166" spans="1:11" hidden="1" x14ac:dyDescent="0.2"/>
    <row r="167" spans="1:11" ht="24.6" hidden="1" customHeight="1" x14ac:dyDescent="0.2">
      <c r="A167" s="13" t="s">
        <v>3</v>
      </c>
      <c r="B167" s="435" t="s">
        <v>51</v>
      </c>
      <c r="C167" s="435"/>
      <c r="D167" s="435"/>
      <c r="E167" s="435" t="s">
        <v>79</v>
      </c>
      <c r="F167" s="435"/>
      <c r="G167" s="435" t="s">
        <v>80</v>
      </c>
      <c r="H167" s="435"/>
      <c r="I167" s="435" t="s">
        <v>81</v>
      </c>
      <c r="J167" s="435"/>
    </row>
    <row r="168" spans="1:11" hidden="1" x14ac:dyDescent="0.2">
      <c r="A168" s="12">
        <v>1</v>
      </c>
      <c r="B168" s="435">
        <v>2</v>
      </c>
      <c r="C168" s="435"/>
      <c r="D168" s="435"/>
      <c r="E168" s="435">
        <v>3</v>
      </c>
      <c r="F168" s="435"/>
      <c r="G168" s="443">
        <v>4</v>
      </c>
      <c r="H168" s="443"/>
      <c r="I168" s="443">
        <v>5</v>
      </c>
      <c r="J168" s="443"/>
    </row>
    <row r="169" spans="1:11" hidden="1" x14ac:dyDescent="0.2">
      <c r="A169" s="12"/>
      <c r="B169" s="448"/>
      <c r="C169" s="448"/>
      <c r="D169" s="448"/>
      <c r="E169" s="435"/>
      <c r="F169" s="435"/>
      <c r="G169" s="443"/>
      <c r="H169" s="443"/>
      <c r="I169" s="447">
        <f>E169:E169*G169</f>
        <v>0</v>
      </c>
      <c r="J169" s="447"/>
    </row>
    <row r="170" spans="1:11" hidden="1" x14ac:dyDescent="0.2">
      <c r="A170" s="12"/>
      <c r="B170" s="448"/>
      <c r="C170" s="448"/>
      <c r="D170" s="448"/>
      <c r="E170" s="435"/>
      <c r="F170" s="435"/>
      <c r="G170" s="443"/>
      <c r="H170" s="443"/>
      <c r="I170" s="447">
        <f t="shared" ref="I170:I174" si="8">E170:E170*G170</f>
        <v>0</v>
      </c>
      <c r="J170" s="447"/>
    </row>
    <row r="171" spans="1:11" hidden="1" x14ac:dyDescent="0.2">
      <c r="A171" s="12"/>
      <c r="B171" s="448"/>
      <c r="C171" s="448"/>
      <c r="D171" s="448"/>
      <c r="E171" s="435"/>
      <c r="F171" s="435"/>
      <c r="G171" s="443"/>
      <c r="H171" s="443"/>
      <c r="I171" s="447">
        <f t="shared" si="8"/>
        <v>0</v>
      </c>
      <c r="J171" s="447"/>
    </row>
    <row r="172" spans="1:11" hidden="1" x14ac:dyDescent="0.2">
      <c r="A172" s="12"/>
      <c r="B172" s="448"/>
      <c r="C172" s="448"/>
      <c r="D172" s="448"/>
      <c r="E172" s="435"/>
      <c r="F172" s="435"/>
      <c r="G172" s="443"/>
      <c r="H172" s="443"/>
      <c r="I172" s="447">
        <f t="shared" si="8"/>
        <v>0</v>
      </c>
      <c r="J172" s="447"/>
    </row>
    <row r="173" spans="1:11" hidden="1" x14ac:dyDescent="0.2">
      <c r="A173" s="12"/>
      <c r="B173" s="448"/>
      <c r="C173" s="448"/>
      <c r="D173" s="448"/>
      <c r="E173" s="435"/>
      <c r="F173" s="435"/>
      <c r="G173" s="443"/>
      <c r="H173" s="443"/>
      <c r="I173" s="447">
        <f t="shared" si="8"/>
        <v>0</v>
      </c>
      <c r="J173" s="447"/>
    </row>
    <row r="174" spans="1:11" hidden="1" x14ac:dyDescent="0.2">
      <c r="A174" s="12"/>
      <c r="B174" s="448"/>
      <c r="C174" s="448"/>
      <c r="D174" s="448"/>
      <c r="E174" s="435"/>
      <c r="F174" s="435"/>
      <c r="G174" s="443"/>
      <c r="H174" s="443"/>
      <c r="I174" s="447">
        <f t="shared" si="8"/>
        <v>0</v>
      </c>
      <c r="J174" s="447"/>
    </row>
    <row r="175" spans="1:11" hidden="1" x14ac:dyDescent="0.2">
      <c r="A175" s="12"/>
      <c r="B175" s="435" t="s">
        <v>13</v>
      </c>
      <c r="C175" s="435"/>
      <c r="D175" s="435"/>
      <c r="E175" s="435" t="s">
        <v>14</v>
      </c>
      <c r="F175" s="435"/>
      <c r="G175" s="443" t="s">
        <v>14</v>
      </c>
      <c r="H175" s="443"/>
      <c r="I175" s="447">
        <f>SUM(I169:J174)</f>
        <v>0</v>
      </c>
      <c r="J175" s="443"/>
    </row>
    <row r="176" spans="1:11" hidden="1" x14ac:dyDescent="0.2"/>
    <row r="177" spans="1:10" hidden="1" x14ac:dyDescent="0.2">
      <c r="C177" s="6" t="s">
        <v>109</v>
      </c>
    </row>
    <row r="178" spans="1:10" hidden="1" x14ac:dyDescent="0.2"/>
    <row r="179" spans="1:10" ht="28.15" hidden="1" customHeight="1" x14ac:dyDescent="0.2">
      <c r="A179" s="13" t="s">
        <v>3</v>
      </c>
      <c r="B179" s="435" t="s">
        <v>16</v>
      </c>
      <c r="C179" s="435"/>
      <c r="D179" s="435"/>
      <c r="E179" s="435" t="s">
        <v>82</v>
      </c>
      <c r="F179" s="435"/>
      <c r="G179" s="435" t="s">
        <v>83</v>
      </c>
      <c r="H179" s="435"/>
      <c r="I179" s="435" t="s">
        <v>84</v>
      </c>
      <c r="J179" s="435"/>
    </row>
    <row r="180" spans="1:10" hidden="1" x14ac:dyDescent="0.2">
      <c r="A180" s="12">
        <v>1</v>
      </c>
      <c r="B180" s="432">
        <v>2</v>
      </c>
      <c r="C180" s="432"/>
      <c r="D180" s="432"/>
      <c r="E180" s="432">
        <v>3</v>
      </c>
      <c r="F180" s="432"/>
      <c r="G180" s="436">
        <v>4</v>
      </c>
      <c r="H180" s="436"/>
      <c r="I180" s="436">
        <v>5</v>
      </c>
      <c r="J180" s="436"/>
    </row>
    <row r="181" spans="1:10" ht="28.9" hidden="1" customHeight="1" x14ac:dyDescent="0.2">
      <c r="A181" s="12">
        <v>1</v>
      </c>
      <c r="B181" s="431"/>
      <c r="C181" s="431"/>
      <c r="D181" s="431"/>
      <c r="E181" s="434"/>
      <c r="F181" s="434"/>
      <c r="G181" s="436"/>
      <c r="H181" s="436"/>
      <c r="I181" s="433"/>
      <c r="J181" s="433"/>
    </row>
    <row r="182" spans="1:10" hidden="1" x14ac:dyDescent="0.2">
      <c r="A182" s="12">
        <v>2</v>
      </c>
      <c r="B182" s="431"/>
      <c r="C182" s="431"/>
      <c r="D182" s="431"/>
      <c r="E182" s="434"/>
      <c r="F182" s="434"/>
      <c r="G182" s="436"/>
      <c r="H182" s="436"/>
      <c r="I182" s="433"/>
      <c r="J182" s="433"/>
    </row>
    <row r="183" spans="1:10" hidden="1" x14ac:dyDescent="0.2">
      <c r="A183" s="12">
        <v>3</v>
      </c>
      <c r="B183" s="431"/>
      <c r="C183" s="431"/>
      <c r="D183" s="431"/>
      <c r="E183" s="434"/>
      <c r="F183" s="434"/>
      <c r="G183" s="436"/>
      <c r="H183" s="436"/>
      <c r="I183" s="433"/>
      <c r="J183" s="433"/>
    </row>
    <row r="184" spans="1:10" ht="24.6" hidden="1" customHeight="1" x14ac:dyDescent="0.2">
      <c r="A184" s="12">
        <v>4</v>
      </c>
      <c r="B184" s="431"/>
      <c r="C184" s="431"/>
      <c r="D184" s="431"/>
      <c r="E184" s="434"/>
      <c r="F184" s="434"/>
      <c r="G184" s="436"/>
      <c r="H184" s="436"/>
      <c r="I184" s="433"/>
      <c r="J184" s="433"/>
    </row>
    <row r="185" spans="1:10" hidden="1" x14ac:dyDescent="0.2">
      <c r="A185" s="12">
        <v>5</v>
      </c>
      <c r="B185" s="431"/>
      <c r="C185" s="431"/>
      <c r="D185" s="431"/>
      <c r="E185" s="434"/>
      <c r="F185" s="434"/>
      <c r="G185" s="436"/>
      <c r="H185" s="436"/>
      <c r="I185" s="433"/>
      <c r="J185" s="433"/>
    </row>
    <row r="186" spans="1:10" hidden="1" x14ac:dyDescent="0.2">
      <c r="A186" s="12">
        <v>6</v>
      </c>
      <c r="B186" s="431"/>
      <c r="C186" s="431"/>
      <c r="D186" s="431"/>
      <c r="E186" s="434"/>
      <c r="F186" s="434"/>
      <c r="G186" s="436"/>
      <c r="H186" s="436"/>
      <c r="I186" s="433"/>
      <c r="J186" s="433"/>
    </row>
    <row r="187" spans="1:10" hidden="1" x14ac:dyDescent="0.2">
      <c r="A187" s="12">
        <v>7</v>
      </c>
      <c r="B187" s="431"/>
      <c r="C187" s="431"/>
      <c r="D187" s="431"/>
      <c r="E187" s="434"/>
      <c r="F187" s="434"/>
      <c r="G187" s="436"/>
      <c r="H187" s="436"/>
      <c r="I187" s="433"/>
      <c r="J187" s="433"/>
    </row>
    <row r="188" spans="1:10" hidden="1" x14ac:dyDescent="0.2">
      <c r="A188" s="12">
        <v>8</v>
      </c>
      <c r="B188" s="431"/>
      <c r="C188" s="431"/>
      <c r="D188" s="431"/>
      <c r="E188" s="434"/>
      <c r="F188" s="434"/>
      <c r="G188" s="436"/>
      <c r="H188" s="436"/>
      <c r="I188" s="433"/>
      <c r="J188" s="433"/>
    </row>
    <row r="189" spans="1:10" hidden="1" x14ac:dyDescent="0.2">
      <c r="A189" s="12">
        <v>9</v>
      </c>
      <c r="B189" s="431"/>
      <c r="C189" s="431"/>
      <c r="D189" s="431"/>
      <c r="E189" s="434"/>
      <c r="F189" s="434"/>
      <c r="G189" s="436"/>
      <c r="H189" s="436"/>
      <c r="I189" s="433"/>
      <c r="J189" s="433"/>
    </row>
    <row r="190" spans="1:10" hidden="1" x14ac:dyDescent="0.2">
      <c r="A190" s="12">
        <v>10</v>
      </c>
      <c r="B190" s="431"/>
      <c r="C190" s="431"/>
      <c r="D190" s="431"/>
      <c r="E190" s="434"/>
      <c r="F190" s="434"/>
      <c r="G190" s="436"/>
      <c r="H190" s="436"/>
      <c r="I190" s="433"/>
      <c r="J190" s="433"/>
    </row>
    <row r="191" spans="1:10" hidden="1" x14ac:dyDescent="0.2">
      <c r="A191" s="12">
        <v>11</v>
      </c>
      <c r="B191" s="431"/>
      <c r="C191" s="431"/>
      <c r="D191" s="431"/>
      <c r="E191" s="434"/>
      <c r="F191" s="434"/>
      <c r="G191" s="436"/>
      <c r="H191" s="436"/>
      <c r="I191" s="433"/>
      <c r="J191" s="433"/>
    </row>
    <row r="192" spans="1:10" hidden="1" x14ac:dyDescent="0.2">
      <c r="A192" s="12">
        <v>12</v>
      </c>
      <c r="B192" s="431"/>
      <c r="C192" s="431"/>
      <c r="D192" s="431"/>
      <c r="E192" s="434"/>
      <c r="F192" s="434"/>
      <c r="G192" s="436"/>
      <c r="H192" s="436"/>
      <c r="I192" s="433"/>
      <c r="J192" s="433"/>
    </row>
    <row r="193" spans="1:12" hidden="1" x14ac:dyDescent="0.2">
      <c r="A193" s="12">
        <v>13</v>
      </c>
      <c r="B193" s="431"/>
      <c r="C193" s="431"/>
      <c r="D193" s="431"/>
      <c r="E193" s="434"/>
      <c r="F193" s="434"/>
      <c r="G193" s="436"/>
      <c r="H193" s="436"/>
      <c r="I193" s="433"/>
      <c r="J193" s="433"/>
    </row>
    <row r="194" spans="1:12" hidden="1" x14ac:dyDescent="0.2">
      <c r="A194" s="12">
        <v>14</v>
      </c>
      <c r="B194" s="431"/>
      <c r="C194" s="431"/>
      <c r="D194" s="431"/>
      <c r="E194" s="434"/>
      <c r="F194" s="434"/>
      <c r="G194" s="436"/>
      <c r="H194" s="436"/>
      <c r="I194" s="433"/>
      <c r="J194" s="433"/>
      <c r="K194" s="6" t="s">
        <v>125</v>
      </c>
    </row>
    <row r="195" spans="1:12" hidden="1" x14ac:dyDescent="0.2">
      <c r="A195" s="12"/>
      <c r="B195" s="431" t="s">
        <v>13</v>
      </c>
      <c r="C195" s="431"/>
      <c r="D195" s="431"/>
      <c r="E195" s="434" t="s">
        <v>14</v>
      </c>
      <c r="F195" s="434"/>
      <c r="G195" s="433" t="s">
        <v>14</v>
      </c>
      <c r="H195" s="433"/>
      <c r="I195" s="433">
        <f>SUM(I181:J194)</f>
        <v>0</v>
      </c>
      <c r="J195" s="433"/>
      <c r="K195" s="15"/>
      <c r="L195" s="15"/>
    </row>
    <row r="196" spans="1:12" hidden="1" x14ac:dyDescent="0.2">
      <c r="B196" s="29"/>
      <c r="C196" s="29"/>
      <c r="D196" s="29"/>
      <c r="E196" s="15"/>
      <c r="F196" s="15"/>
      <c r="G196" s="15"/>
      <c r="H196" s="15"/>
      <c r="I196" s="15"/>
      <c r="J196" s="15"/>
    </row>
    <row r="197" spans="1:12" hidden="1" x14ac:dyDescent="0.2">
      <c r="B197" s="30"/>
      <c r="C197" s="30" t="s">
        <v>110</v>
      </c>
      <c r="D197" s="30"/>
    </row>
    <row r="198" spans="1:12" hidden="1" x14ac:dyDescent="0.2">
      <c r="B198" s="30"/>
      <c r="C198" s="30"/>
      <c r="D198" s="30"/>
    </row>
    <row r="199" spans="1:12" hidden="1" x14ac:dyDescent="0.2">
      <c r="A199" s="13" t="s">
        <v>3</v>
      </c>
      <c r="B199" s="440" t="s">
        <v>16</v>
      </c>
      <c r="C199" s="441"/>
      <c r="D199" s="441"/>
      <c r="E199" s="441"/>
      <c r="F199" s="442"/>
      <c r="G199" s="435" t="s">
        <v>85</v>
      </c>
      <c r="H199" s="435"/>
      <c r="I199" s="435" t="s">
        <v>86</v>
      </c>
      <c r="J199" s="435"/>
    </row>
    <row r="200" spans="1:12" hidden="1" x14ac:dyDescent="0.2">
      <c r="A200" s="12">
        <v>1</v>
      </c>
      <c r="B200" s="440">
        <v>2</v>
      </c>
      <c r="C200" s="441"/>
      <c r="D200" s="441"/>
      <c r="E200" s="441"/>
      <c r="F200" s="442"/>
      <c r="G200" s="443">
        <v>3</v>
      </c>
      <c r="H200" s="443"/>
      <c r="I200" s="443">
        <v>4</v>
      </c>
      <c r="J200" s="443"/>
    </row>
    <row r="201" spans="1:12" ht="12" hidden="1" customHeight="1" x14ac:dyDescent="0.2">
      <c r="A201" s="12"/>
      <c r="B201" s="468"/>
      <c r="C201" s="469"/>
      <c r="D201" s="469"/>
      <c r="E201" s="469"/>
      <c r="F201" s="470"/>
      <c r="G201" s="436"/>
      <c r="H201" s="436"/>
      <c r="I201" s="433"/>
      <c r="J201" s="433"/>
    </row>
    <row r="202" spans="1:12" hidden="1" x14ac:dyDescent="0.2">
      <c r="A202" s="12"/>
      <c r="B202" s="440" t="s">
        <v>13</v>
      </c>
      <c r="C202" s="441"/>
      <c r="D202" s="441"/>
      <c r="E202" s="441"/>
      <c r="F202" s="442"/>
      <c r="G202" s="433" t="s">
        <v>14</v>
      </c>
      <c r="H202" s="433"/>
      <c r="I202" s="433">
        <f>SUM(I201:J201)</f>
        <v>0</v>
      </c>
      <c r="J202" s="433"/>
    </row>
    <row r="203" spans="1:12" hidden="1" x14ac:dyDescent="0.2"/>
    <row r="204" spans="1:12" x14ac:dyDescent="0.2">
      <c r="C204" s="6" t="s">
        <v>87</v>
      </c>
    </row>
    <row r="206" spans="1:12" ht="22.15" customHeight="1" x14ac:dyDescent="0.2">
      <c r="A206" s="13" t="s">
        <v>3</v>
      </c>
      <c r="B206" s="435" t="s">
        <v>16</v>
      </c>
      <c r="C206" s="435"/>
      <c r="D206" s="435"/>
      <c r="E206" s="435" t="s">
        <v>79</v>
      </c>
      <c r="F206" s="435"/>
      <c r="G206" s="435" t="s">
        <v>88</v>
      </c>
      <c r="H206" s="435"/>
      <c r="I206" s="435" t="s">
        <v>73</v>
      </c>
      <c r="J206" s="435"/>
    </row>
    <row r="207" spans="1:12" x14ac:dyDescent="0.2">
      <c r="A207" s="12">
        <v>1</v>
      </c>
      <c r="B207" s="432">
        <v>2</v>
      </c>
      <c r="C207" s="432"/>
      <c r="D207" s="432"/>
      <c r="E207" s="432">
        <v>3</v>
      </c>
      <c r="F207" s="432"/>
      <c r="G207" s="436">
        <v>4</v>
      </c>
      <c r="H207" s="436"/>
      <c r="I207" s="436">
        <v>5</v>
      </c>
      <c r="J207" s="436"/>
    </row>
    <row r="208" spans="1:12" ht="24.75" customHeight="1" x14ac:dyDescent="0.2">
      <c r="A208" s="12">
        <v>1</v>
      </c>
      <c r="B208" s="468" t="s">
        <v>424</v>
      </c>
      <c r="C208" s="469"/>
      <c r="D208" s="470"/>
      <c r="E208" s="471">
        <v>1</v>
      </c>
      <c r="F208" s="472"/>
      <c r="G208" s="473"/>
      <c r="H208" s="467"/>
      <c r="I208" s="473">
        <f>E208*G208</f>
        <v>0</v>
      </c>
      <c r="J208" s="467"/>
    </row>
    <row r="209" spans="1:13" x14ac:dyDescent="0.2">
      <c r="A209" s="40"/>
      <c r="B209" s="431"/>
      <c r="C209" s="431"/>
      <c r="D209" s="431"/>
      <c r="E209" s="432"/>
      <c r="F209" s="432"/>
      <c r="G209" s="467"/>
      <c r="H209" s="433"/>
      <c r="I209" s="433"/>
      <c r="J209" s="433"/>
      <c r="K209" s="474"/>
      <c r="L209" s="475"/>
      <c r="M209" s="15"/>
    </row>
    <row r="210" spans="1:13" x14ac:dyDescent="0.2">
      <c r="A210" s="40"/>
      <c r="B210" s="431"/>
      <c r="C210" s="431"/>
      <c r="D210" s="431"/>
      <c r="E210" s="434"/>
      <c r="F210" s="434"/>
      <c r="G210" s="467" t="s">
        <v>14</v>
      </c>
      <c r="H210" s="433"/>
      <c r="I210" s="433">
        <f>SUM(I208:J209)</f>
        <v>0</v>
      </c>
      <c r="J210" s="433"/>
      <c r="K210" s="15"/>
      <c r="L210" s="15"/>
      <c r="M210" s="15"/>
    </row>
    <row r="213" spans="1:13" x14ac:dyDescent="0.2">
      <c r="B213" s="6" t="s">
        <v>152</v>
      </c>
    </row>
    <row r="214" spans="1:13" x14ac:dyDescent="0.2">
      <c r="J214" s="58">
        <f>I210</f>
        <v>0</v>
      </c>
    </row>
    <row r="216" spans="1:13" x14ac:dyDescent="0.2">
      <c r="A216" s="34"/>
      <c r="B216" s="35"/>
      <c r="C216" s="35"/>
      <c r="D216" s="36"/>
      <c r="E216" s="36"/>
      <c r="F216" s="35"/>
    </row>
    <row r="217" spans="1:13" x14ac:dyDescent="0.2">
      <c r="B217" s="35"/>
      <c r="E217" s="35"/>
      <c r="F217" s="36"/>
      <c r="G217" s="36"/>
      <c r="H217" s="35"/>
    </row>
    <row r="218" spans="1:13" x14ac:dyDescent="0.2">
      <c r="B218" s="35"/>
      <c r="E218" s="35"/>
      <c r="F218" s="36"/>
      <c r="G218" s="36"/>
      <c r="H218" s="35"/>
    </row>
    <row r="219" spans="1:13" x14ac:dyDescent="0.2">
      <c r="B219" s="35"/>
      <c r="E219" s="35"/>
      <c r="F219" s="36"/>
      <c r="G219" s="36"/>
      <c r="H219" s="35"/>
    </row>
    <row r="220" spans="1:13" x14ac:dyDescent="0.2">
      <c r="A220" s="34"/>
      <c r="B220" s="35"/>
      <c r="E220" s="35"/>
      <c r="F220" s="36"/>
      <c r="G220" s="36"/>
      <c r="H220" s="35"/>
    </row>
    <row r="221" spans="1:13" x14ac:dyDescent="0.2">
      <c r="B221" s="35"/>
      <c r="E221" s="35"/>
      <c r="F221" s="36"/>
      <c r="G221" s="36"/>
      <c r="H221" s="35"/>
    </row>
    <row r="222" spans="1:13" x14ac:dyDescent="0.2">
      <c r="B222" s="35"/>
      <c r="E222" s="35"/>
      <c r="F222" s="36"/>
      <c r="G222" s="36"/>
      <c r="H222" s="35"/>
    </row>
    <row r="223" spans="1:13" x14ac:dyDescent="0.2">
      <c r="B223" s="35"/>
      <c r="E223" s="35"/>
      <c r="F223" s="36"/>
      <c r="G223" s="36"/>
      <c r="H223" s="35"/>
    </row>
    <row r="224" spans="1:13" x14ac:dyDescent="0.2">
      <c r="B224" s="35"/>
      <c r="E224" s="35"/>
      <c r="F224" s="36"/>
      <c r="G224" s="36"/>
      <c r="H224" s="35"/>
    </row>
    <row r="225" spans="2:8" x14ac:dyDescent="0.2">
      <c r="B225" s="35"/>
      <c r="E225" s="35"/>
      <c r="F225" s="37"/>
      <c r="G225" s="36"/>
      <c r="H225" s="35"/>
    </row>
    <row r="226" spans="2:8" ht="15" x14ac:dyDescent="0.25">
      <c r="B226" s="35"/>
      <c r="E226" s="35"/>
      <c r="F226" s="38"/>
      <c r="G226" s="39"/>
      <c r="H226" s="39"/>
    </row>
  </sheetData>
  <mergeCells count="419">
    <mergeCell ref="B39:D39"/>
    <mergeCell ref="E39:G39"/>
    <mergeCell ref="B40:D40"/>
    <mergeCell ref="K209:L209"/>
    <mergeCell ref="C4:J5"/>
    <mergeCell ref="E29:G29"/>
    <mergeCell ref="E15:G15"/>
    <mergeCell ref="A21:B21"/>
    <mergeCell ref="B25:D25"/>
    <mergeCell ref="E25:G25"/>
    <mergeCell ref="B26:D26"/>
    <mergeCell ref="C6:J6"/>
    <mergeCell ref="B28:D28"/>
    <mergeCell ref="E28:G28"/>
    <mergeCell ref="B29:D29"/>
    <mergeCell ref="H14:H16"/>
    <mergeCell ref="I14:I16"/>
    <mergeCell ref="J14:J16"/>
    <mergeCell ref="D15:D16"/>
    <mergeCell ref="B27:D27"/>
    <mergeCell ref="A14:A16"/>
    <mergeCell ref="B14:B16"/>
    <mergeCell ref="C14:C16"/>
    <mergeCell ref="D14:G14"/>
    <mergeCell ref="B34:D34"/>
    <mergeCell ref="E34:G34"/>
    <mergeCell ref="E26:G26"/>
    <mergeCell ref="A35:D35"/>
    <mergeCell ref="E35:G35"/>
    <mergeCell ref="B30:D30"/>
    <mergeCell ref="E30:G30"/>
    <mergeCell ref="B31:D31"/>
    <mergeCell ref="E31:G31"/>
    <mergeCell ref="B32:D32"/>
    <mergeCell ref="E32:G32"/>
    <mergeCell ref="E27:G27"/>
    <mergeCell ref="B33:D33"/>
    <mergeCell ref="E33:G33"/>
    <mergeCell ref="E40:G40"/>
    <mergeCell ref="B41:D41"/>
    <mergeCell ref="E41:G41"/>
    <mergeCell ref="B48:D48"/>
    <mergeCell ref="E48:G48"/>
    <mergeCell ref="A49:D49"/>
    <mergeCell ref="E49:G49"/>
    <mergeCell ref="B55:H55"/>
    <mergeCell ref="B56:H56"/>
    <mergeCell ref="B45:D45"/>
    <mergeCell ref="E45:G45"/>
    <mergeCell ref="B46:D46"/>
    <mergeCell ref="E46:G46"/>
    <mergeCell ref="B47:D47"/>
    <mergeCell ref="E47:G47"/>
    <mergeCell ref="B42:D42"/>
    <mergeCell ref="E42:G42"/>
    <mergeCell ref="B43:D43"/>
    <mergeCell ref="E43:G43"/>
    <mergeCell ref="B44:D44"/>
    <mergeCell ref="E44:G44"/>
    <mergeCell ref="B63:H63"/>
    <mergeCell ref="B64:H64"/>
    <mergeCell ref="B65:H65"/>
    <mergeCell ref="B66:H66"/>
    <mergeCell ref="B67:H67"/>
    <mergeCell ref="B68:H68"/>
    <mergeCell ref="B57:H57"/>
    <mergeCell ref="B58:H58"/>
    <mergeCell ref="B59:H59"/>
    <mergeCell ref="B60:H60"/>
    <mergeCell ref="B61:H61"/>
    <mergeCell ref="B62:H62"/>
    <mergeCell ref="B77:D77"/>
    <mergeCell ref="E77:F77"/>
    <mergeCell ref="G77:H77"/>
    <mergeCell ref="I77:J77"/>
    <mergeCell ref="B78:D78"/>
    <mergeCell ref="E78:F78"/>
    <mergeCell ref="G78:H78"/>
    <mergeCell ref="I78:J78"/>
    <mergeCell ref="B69:H69"/>
    <mergeCell ref="B75:D75"/>
    <mergeCell ref="E75:F75"/>
    <mergeCell ref="G75:H75"/>
    <mergeCell ref="I75:J75"/>
    <mergeCell ref="B76:D76"/>
    <mergeCell ref="E76:F76"/>
    <mergeCell ref="G76:H76"/>
    <mergeCell ref="I76:J76"/>
    <mergeCell ref="B81:D81"/>
    <mergeCell ref="E81:F81"/>
    <mergeCell ref="G81:H81"/>
    <mergeCell ref="I81:J81"/>
    <mergeCell ref="B82:D82"/>
    <mergeCell ref="E82:F82"/>
    <mergeCell ref="G82:H82"/>
    <mergeCell ref="I82:J82"/>
    <mergeCell ref="B79:D79"/>
    <mergeCell ref="E79:F79"/>
    <mergeCell ref="G79:H79"/>
    <mergeCell ref="I79:J79"/>
    <mergeCell ref="B80:D80"/>
    <mergeCell ref="E80:F80"/>
    <mergeCell ref="G80:H80"/>
    <mergeCell ref="I80:J80"/>
    <mergeCell ref="B91:D91"/>
    <mergeCell ref="E91:F91"/>
    <mergeCell ref="H91:I91"/>
    <mergeCell ref="B92:D92"/>
    <mergeCell ref="E92:F92"/>
    <mergeCell ref="H92:I92"/>
    <mergeCell ref="B83:D83"/>
    <mergeCell ref="E83:F83"/>
    <mergeCell ref="G83:H83"/>
    <mergeCell ref="I83:J83"/>
    <mergeCell ref="B90:D90"/>
    <mergeCell ref="E90:F90"/>
    <mergeCell ref="H90:I90"/>
    <mergeCell ref="B94:D94"/>
    <mergeCell ref="E94:F94"/>
    <mergeCell ref="H94:I94"/>
    <mergeCell ref="B93:D93"/>
    <mergeCell ref="E93:F93"/>
    <mergeCell ref="H93:I93"/>
    <mergeCell ref="B103:D103"/>
    <mergeCell ref="E103:F103"/>
    <mergeCell ref="G103:H103"/>
    <mergeCell ref="I103:J103"/>
    <mergeCell ref="B104:D104"/>
    <mergeCell ref="E104:F104"/>
    <mergeCell ref="G104:H104"/>
    <mergeCell ref="I104:J104"/>
    <mergeCell ref="B101:D101"/>
    <mergeCell ref="E101:F101"/>
    <mergeCell ref="G101:H101"/>
    <mergeCell ref="I101:J101"/>
    <mergeCell ref="B102:D102"/>
    <mergeCell ref="E102:F102"/>
    <mergeCell ref="G102:H102"/>
    <mergeCell ref="I102:J102"/>
    <mergeCell ref="B107:D107"/>
    <mergeCell ref="E107:F107"/>
    <mergeCell ref="G107:H107"/>
    <mergeCell ref="I107:J107"/>
    <mergeCell ref="B108:D108"/>
    <mergeCell ref="E108:F108"/>
    <mergeCell ref="G108:H108"/>
    <mergeCell ref="I108:J108"/>
    <mergeCell ref="B105:D105"/>
    <mergeCell ref="E105:F105"/>
    <mergeCell ref="G105:H105"/>
    <mergeCell ref="I105:J105"/>
    <mergeCell ref="B106:D106"/>
    <mergeCell ref="E106:F106"/>
    <mergeCell ref="G106:H106"/>
    <mergeCell ref="I106:J106"/>
    <mergeCell ref="B117:D117"/>
    <mergeCell ref="E117:F117"/>
    <mergeCell ref="G117:H117"/>
    <mergeCell ref="I117:J117"/>
    <mergeCell ref="B118:D118"/>
    <mergeCell ref="E118:F118"/>
    <mergeCell ref="G118:H118"/>
    <mergeCell ref="I118:J118"/>
    <mergeCell ref="B109:D109"/>
    <mergeCell ref="E109:F109"/>
    <mergeCell ref="G109:H109"/>
    <mergeCell ref="I109:J109"/>
    <mergeCell ref="B116:D116"/>
    <mergeCell ref="E116:F116"/>
    <mergeCell ref="G116:H116"/>
    <mergeCell ref="I116:J116"/>
    <mergeCell ref="B121:D121"/>
    <mergeCell ref="E121:F121"/>
    <mergeCell ref="G121:H121"/>
    <mergeCell ref="I121:J121"/>
    <mergeCell ref="B122:D122"/>
    <mergeCell ref="E122:F122"/>
    <mergeCell ref="G122:H122"/>
    <mergeCell ref="I122:J122"/>
    <mergeCell ref="B119:D119"/>
    <mergeCell ref="E119:F119"/>
    <mergeCell ref="G119:H119"/>
    <mergeCell ref="I119:J119"/>
    <mergeCell ref="B120:D120"/>
    <mergeCell ref="E120:F120"/>
    <mergeCell ref="G120:H120"/>
    <mergeCell ref="I120:J120"/>
    <mergeCell ref="B133:C133"/>
    <mergeCell ref="D133:E133"/>
    <mergeCell ref="G133:H133"/>
    <mergeCell ref="I133:J133"/>
    <mergeCell ref="B134:C134"/>
    <mergeCell ref="D134:E134"/>
    <mergeCell ref="G134:H134"/>
    <mergeCell ref="I134:J134"/>
    <mergeCell ref="B123:D123"/>
    <mergeCell ref="E123:F123"/>
    <mergeCell ref="G123:H123"/>
    <mergeCell ref="I123:J123"/>
    <mergeCell ref="B124:D124"/>
    <mergeCell ref="E124:F124"/>
    <mergeCell ref="G124:H124"/>
    <mergeCell ref="I124:J124"/>
    <mergeCell ref="B137:C137"/>
    <mergeCell ref="D137:E137"/>
    <mergeCell ref="G137:H137"/>
    <mergeCell ref="I137:J137"/>
    <mergeCell ref="B144:D144"/>
    <mergeCell ref="E144:F144"/>
    <mergeCell ref="G144:H144"/>
    <mergeCell ref="I144:J144"/>
    <mergeCell ref="B135:C135"/>
    <mergeCell ref="D135:E135"/>
    <mergeCell ref="G135:H135"/>
    <mergeCell ref="I135:J135"/>
    <mergeCell ref="B136:C136"/>
    <mergeCell ref="D136:E136"/>
    <mergeCell ref="G136:H136"/>
    <mergeCell ref="I136:J136"/>
    <mergeCell ref="B147:D147"/>
    <mergeCell ref="E147:F147"/>
    <mergeCell ref="G147:H147"/>
    <mergeCell ref="I147:J147"/>
    <mergeCell ref="B148:D148"/>
    <mergeCell ref="E148:F148"/>
    <mergeCell ref="G148:H148"/>
    <mergeCell ref="I148:J148"/>
    <mergeCell ref="B145:D145"/>
    <mergeCell ref="E145:F145"/>
    <mergeCell ref="G145:H145"/>
    <mergeCell ref="I145:J145"/>
    <mergeCell ref="B146:D146"/>
    <mergeCell ref="E146:F146"/>
    <mergeCell ref="G146:H146"/>
    <mergeCell ref="I146:J146"/>
    <mergeCell ref="B151:D151"/>
    <mergeCell ref="E151:F151"/>
    <mergeCell ref="G151:H151"/>
    <mergeCell ref="I151:J151"/>
    <mergeCell ref="B152:D152"/>
    <mergeCell ref="E152:F152"/>
    <mergeCell ref="G152:H152"/>
    <mergeCell ref="I152:J152"/>
    <mergeCell ref="B149:D149"/>
    <mergeCell ref="E149:F149"/>
    <mergeCell ref="G149:H149"/>
    <mergeCell ref="I149:J149"/>
    <mergeCell ref="B150:D150"/>
    <mergeCell ref="E150:F150"/>
    <mergeCell ref="G150:H150"/>
    <mergeCell ref="I150:J150"/>
    <mergeCell ref="B158:C158"/>
    <mergeCell ref="D158:E158"/>
    <mergeCell ref="G158:H158"/>
    <mergeCell ref="I158:J158"/>
    <mergeCell ref="B159:C159"/>
    <mergeCell ref="D159:E159"/>
    <mergeCell ref="G159:H159"/>
    <mergeCell ref="I159:J159"/>
    <mergeCell ref="B156:C156"/>
    <mergeCell ref="D156:E156"/>
    <mergeCell ref="G156:H156"/>
    <mergeCell ref="I156:J156"/>
    <mergeCell ref="B157:C157"/>
    <mergeCell ref="D157:E157"/>
    <mergeCell ref="G157:H157"/>
    <mergeCell ref="I157:J157"/>
    <mergeCell ref="B162:C162"/>
    <mergeCell ref="D162:E162"/>
    <mergeCell ref="G162:H162"/>
    <mergeCell ref="I162:J162"/>
    <mergeCell ref="B163:C163"/>
    <mergeCell ref="D163:E163"/>
    <mergeCell ref="G163:H163"/>
    <mergeCell ref="I163:J163"/>
    <mergeCell ref="B160:C160"/>
    <mergeCell ref="D160:E160"/>
    <mergeCell ref="G160:H160"/>
    <mergeCell ref="I160:J160"/>
    <mergeCell ref="B161:C161"/>
    <mergeCell ref="D161:E161"/>
    <mergeCell ref="G161:H161"/>
    <mergeCell ref="I161:J161"/>
    <mergeCell ref="B169:D169"/>
    <mergeCell ref="E169:F169"/>
    <mergeCell ref="G169:H169"/>
    <mergeCell ref="I169:J169"/>
    <mergeCell ref="B170:D170"/>
    <mergeCell ref="E170:F170"/>
    <mergeCell ref="G170:H170"/>
    <mergeCell ref="I170:J170"/>
    <mergeCell ref="B167:D167"/>
    <mergeCell ref="E167:F167"/>
    <mergeCell ref="G167:H167"/>
    <mergeCell ref="I167:J167"/>
    <mergeCell ref="B168:D168"/>
    <mergeCell ref="E168:F168"/>
    <mergeCell ref="G168:H168"/>
    <mergeCell ref="I168:J168"/>
    <mergeCell ref="B173:D173"/>
    <mergeCell ref="E173:F173"/>
    <mergeCell ref="G173:H173"/>
    <mergeCell ref="I173:J173"/>
    <mergeCell ref="B174:D174"/>
    <mergeCell ref="E174:F174"/>
    <mergeCell ref="G174:H174"/>
    <mergeCell ref="I174:J174"/>
    <mergeCell ref="B171:D171"/>
    <mergeCell ref="E171:F171"/>
    <mergeCell ref="G171:H171"/>
    <mergeCell ref="I171:J171"/>
    <mergeCell ref="B172:D172"/>
    <mergeCell ref="E172:F172"/>
    <mergeCell ref="G172:H172"/>
    <mergeCell ref="I172:J172"/>
    <mergeCell ref="B180:D180"/>
    <mergeCell ref="E180:F180"/>
    <mergeCell ref="G180:H180"/>
    <mergeCell ref="I180:J180"/>
    <mergeCell ref="B181:D181"/>
    <mergeCell ref="E181:F181"/>
    <mergeCell ref="G181:H181"/>
    <mergeCell ref="I181:J181"/>
    <mergeCell ref="B175:D175"/>
    <mergeCell ref="E175:F175"/>
    <mergeCell ref="G175:H175"/>
    <mergeCell ref="I175:J175"/>
    <mergeCell ref="B179:D179"/>
    <mergeCell ref="E179:F179"/>
    <mergeCell ref="G179:H179"/>
    <mergeCell ref="I179:J179"/>
    <mergeCell ref="B184:D184"/>
    <mergeCell ref="E184:F184"/>
    <mergeCell ref="G184:H184"/>
    <mergeCell ref="I184:J184"/>
    <mergeCell ref="B185:D185"/>
    <mergeCell ref="E185:F185"/>
    <mergeCell ref="G185:H185"/>
    <mergeCell ref="I185:J185"/>
    <mergeCell ref="B182:D182"/>
    <mergeCell ref="E182:F182"/>
    <mergeCell ref="G182:H182"/>
    <mergeCell ref="I182:J182"/>
    <mergeCell ref="B183:D183"/>
    <mergeCell ref="E183:F183"/>
    <mergeCell ref="G183:H183"/>
    <mergeCell ref="I183:J183"/>
    <mergeCell ref="B188:D188"/>
    <mergeCell ref="E188:F188"/>
    <mergeCell ref="G188:H188"/>
    <mergeCell ref="I188:J188"/>
    <mergeCell ref="B189:D189"/>
    <mergeCell ref="E189:F189"/>
    <mergeCell ref="G189:H189"/>
    <mergeCell ref="I189:J189"/>
    <mergeCell ref="B186:D186"/>
    <mergeCell ref="E186:F186"/>
    <mergeCell ref="G186:H186"/>
    <mergeCell ref="I186:J186"/>
    <mergeCell ref="B187:D187"/>
    <mergeCell ref="E187:F187"/>
    <mergeCell ref="G187:H187"/>
    <mergeCell ref="I187:J187"/>
    <mergeCell ref="B192:D192"/>
    <mergeCell ref="E192:F192"/>
    <mergeCell ref="G192:H192"/>
    <mergeCell ref="I192:J192"/>
    <mergeCell ref="B193:D193"/>
    <mergeCell ref="E193:F193"/>
    <mergeCell ref="G193:H193"/>
    <mergeCell ref="I193:J193"/>
    <mergeCell ref="B190:D190"/>
    <mergeCell ref="E190:F190"/>
    <mergeCell ref="G190:H190"/>
    <mergeCell ref="I190:J190"/>
    <mergeCell ref="B191:D191"/>
    <mergeCell ref="E191:F191"/>
    <mergeCell ref="G191:H191"/>
    <mergeCell ref="I191:J191"/>
    <mergeCell ref="B199:F199"/>
    <mergeCell ref="G199:H199"/>
    <mergeCell ref="I199:J199"/>
    <mergeCell ref="B200:F200"/>
    <mergeCell ref="G200:H200"/>
    <mergeCell ref="I200:J200"/>
    <mergeCell ref="B194:D194"/>
    <mergeCell ref="E194:F194"/>
    <mergeCell ref="G194:H194"/>
    <mergeCell ref="I194:J194"/>
    <mergeCell ref="B195:D195"/>
    <mergeCell ref="E195:F195"/>
    <mergeCell ref="G195:H195"/>
    <mergeCell ref="I195:J195"/>
    <mergeCell ref="B201:F201"/>
    <mergeCell ref="G201:H201"/>
    <mergeCell ref="I201:J201"/>
    <mergeCell ref="B202:F202"/>
    <mergeCell ref="G202:H202"/>
    <mergeCell ref="I202:J202"/>
    <mergeCell ref="B206:D206"/>
    <mergeCell ref="E206:F206"/>
    <mergeCell ref="G206:H206"/>
    <mergeCell ref="I206:J206"/>
    <mergeCell ref="B209:D209"/>
    <mergeCell ref="E209:F209"/>
    <mergeCell ref="G209:H209"/>
    <mergeCell ref="I209:J209"/>
    <mergeCell ref="B210:D210"/>
    <mergeCell ref="E210:F210"/>
    <mergeCell ref="G210:H210"/>
    <mergeCell ref="I210:J210"/>
    <mergeCell ref="B207:D207"/>
    <mergeCell ref="E207:F207"/>
    <mergeCell ref="G207:H207"/>
    <mergeCell ref="I207:J207"/>
    <mergeCell ref="B208:D208"/>
    <mergeCell ref="E208:F208"/>
    <mergeCell ref="G208:H208"/>
    <mergeCell ref="I208:J208"/>
  </mergeCells>
  <pageMargins left="0.39370078740157483" right="0.39370078740157483" top="0.74803149606299213" bottom="0.74803149606299213" header="0.31496062992125984"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189"/>
  <sheetViews>
    <sheetView topLeftCell="A81" workbookViewId="0">
      <selection activeCell="M110" sqref="M110"/>
    </sheetView>
  </sheetViews>
  <sheetFormatPr defaultColWidth="8.85546875" defaultRowHeight="12" x14ac:dyDescent="0.2"/>
  <cols>
    <col min="1" max="1" width="4.7109375" style="93" customWidth="1"/>
    <col min="2" max="2" width="18.140625" style="93" customWidth="1"/>
    <col min="3" max="3" width="7.5703125" style="93" customWidth="1"/>
    <col min="4" max="4" width="8.5703125" style="93" customWidth="1"/>
    <col min="5" max="5" width="7.85546875" style="150" customWidth="1"/>
    <col min="6" max="6" width="9" style="93" customWidth="1"/>
    <col min="7" max="7" width="10.28515625" style="93" customWidth="1"/>
    <col min="8" max="8" width="7.85546875" style="93" customWidth="1"/>
    <col min="9" max="9" width="9.7109375" style="93" customWidth="1"/>
    <col min="10" max="10" width="18.140625" style="93" customWidth="1"/>
    <col min="11" max="11" width="8.85546875" style="93" customWidth="1"/>
    <col min="12" max="16384" width="8.85546875" style="93"/>
  </cols>
  <sheetData>
    <row r="1" spans="1:24" hidden="1" x14ac:dyDescent="0.2"/>
    <row r="2" spans="1:24" hidden="1" x14ac:dyDescent="0.2">
      <c r="D2" s="93" t="s">
        <v>0</v>
      </c>
    </row>
    <row r="3" spans="1:24" hidden="1" x14ac:dyDescent="0.2">
      <c r="C3" s="93" t="s">
        <v>135</v>
      </c>
    </row>
    <row r="4" spans="1:24" hidden="1" x14ac:dyDescent="0.2">
      <c r="C4" s="384" t="s">
        <v>134</v>
      </c>
      <c r="D4" s="384"/>
      <c r="E4" s="384"/>
      <c r="F4" s="384"/>
      <c r="G4" s="384"/>
      <c r="H4" s="384"/>
      <c r="I4" s="384"/>
      <c r="J4" s="384"/>
      <c r="K4" s="94"/>
      <c r="L4" s="94"/>
      <c r="M4" s="94"/>
      <c r="N4" s="94"/>
      <c r="O4" s="94"/>
      <c r="P4" s="94"/>
      <c r="Q4" s="94"/>
      <c r="R4" s="94"/>
      <c r="S4" s="94"/>
      <c r="T4" s="94"/>
      <c r="U4" s="94"/>
      <c r="V4" s="94"/>
      <c r="W4" s="94"/>
      <c r="X4" s="94"/>
    </row>
    <row r="5" spans="1:24" hidden="1" x14ac:dyDescent="0.2">
      <c r="C5" s="384"/>
      <c r="D5" s="384"/>
      <c r="E5" s="384"/>
      <c r="F5" s="384"/>
      <c r="G5" s="384"/>
      <c r="H5" s="384"/>
      <c r="I5" s="384"/>
      <c r="J5" s="384"/>
      <c r="K5" s="94"/>
      <c r="L5" s="94"/>
      <c r="M5" s="94"/>
      <c r="N5" s="94"/>
      <c r="O5" s="94"/>
      <c r="P5" s="94"/>
      <c r="Q5" s="94"/>
      <c r="R5" s="94"/>
      <c r="S5" s="94"/>
      <c r="T5" s="94"/>
      <c r="U5" s="94"/>
      <c r="V5" s="94"/>
      <c r="W5" s="94"/>
      <c r="X5" s="94"/>
    </row>
    <row r="6" spans="1:24" ht="13.15" hidden="1" customHeight="1" x14ac:dyDescent="0.2">
      <c r="C6" s="160"/>
      <c r="D6" s="160"/>
      <c r="E6" s="160"/>
      <c r="F6" s="160"/>
      <c r="G6" s="160"/>
      <c r="H6" s="160"/>
      <c r="I6" s="160"/>
      <c r="J6" s="160"/>
      <c r="K6" s="94"/>
      <c r="L6" s="94"/>
      <c r="M6" s="94"/>
      <c r="N6" s="94"/>
      <c r="O6" s="94"/>
      <c r="P6" s="94"/>
      <c r="Q6" s="94"/>
      <c r="R6" s="94"/>
      <c r="S6" s="94"/>
      <c r="T6" s="94"/>
      <c r="U6" s="94"/>
      <c r="V6" s="94"/>
      <c r="W6" s="94"/>
      <c r="X6" s="94"/>
    </row>
    <row r="7" spans="1:24" ht="13.15" customHeight="1" x14ac:dyDescent="0.2">
      <c r="C7" s="419" t="s">
        <v>497</v>
      </c>
      <c r="D7" s="419"/>
      <c r="E7" s="419"/>
      <c r="F7" s="419"/>
      <c r="G7" s="419"/>
      <c r="H7" s="419"/>
      <c r="I7" s="419"/>
      <c r="J7" s="419"/>
      <c r="K7" s="94"/>
      <c r="L7" s="94"/>
      <c r="M7" s="94"/>
      <c r="N7" s="94"/>
      <c r="O7" s="94"/>
      <c r="P7" s="94"/>
      <c r="Q7" s="94"/>
      <c r="R7" s="94"/>
      <c r="S7" s="94"/>
      <c r="T7" s="94"/>
      <c r="U7" s="94"/>
      <c r="V7" s="94"/>
      <c r="W7" s="94"/>
      <c r="X7" s="94"/>
    </row>
    <row r="8" spans="1:24" ht="13.15" customHeight="1" x14ac:dyDescent="0.2">
      <c r="C8" s="160"/>
      <c r="D8" s="160"/>
      <c r="E8" s="160"/>
      <c r="F8" s="160"/>
      <c r="G8" s="160"/>
      <c r="H8" s="160"/>
      <c r="I8" s="160"/>
      <c r="J8" s="160"/>
      <c r="K8" s="94"/>
      <c r="L8" s="94"/>
      <c r="M8" s="94"/>
      <c r="N8" s="94"/>
      <c r="O8" s="94"/>
      <c r="P8" s="94"/>
      <c r="Q8" s="94"/>
      <c r="R8" s="94"/>
      <c r="S8" s="94"/>
      <c r="T8" s="94"/>
      <c r="U8" s="94"/>
      <c r="V8" s="94"/>
      <c r="W8" s="94"/>
      <c r="X8" s="94"/>
    </row>
    <row r="9" spans="1:24" hidden="1" x14ac:dyDescent="0.2">
      <c r="C9" s="93" t="s">
        <v>15</v>
      </c>
    </row>
    <row r="10" spans="1:24" hidden="1" x14ac:dyDescent="0.2"/>
    <row r="11" spans="1:24" ht="57" hidden="1" customHeight="1" x14ac:dyDescent="0.2">
      <c r="A11" s="95" t="s">
        <v>3</v>
      </c>
      <c r="B11" s="382" t="s">
        <v>16</v>
      </c>
      <c r="C11" s="382"/>
      <c r="D11" s="382"/>
      <c r="E11" s="382" t="s">
        <v>17</v>
      </c>
      <c r="F11" s="382"/>
      <c r="G11" s="382"/>
      <c r="H11" s="96" t="s">
        <v>18</v>
      </c>
      <c r="I11" s="96" t="s">
        <v>19</v>
      </c>
      <c r="J11" s="96" t="s">
        <v>20</v>
      </c>
    </row>
    <row r="12" spans="1:24" ht="15" hidden="1" customHeight="1" x14ac:dyDescent="0.2">
      <c r="A12" s="159">
        <v>1</v>
      </c>
      <c r="B12" s="382">
        <v>2</v>
      </c>
      <c r="C12" s="382"/>
      <c r="D12" s="382"/>
      <c r="E12" s="382">
        <v>3</v>
      </c>
      <c r="F12" s="382"/>
      <c r="G12" s="382"/>
      <c r="H12" s="159">
        <v>4</v>
      </c>
      <c r="I12" s="159">
        <v>5</v>
      </c>
      <c r="J12" s="159">
        <v>6</v>
      </c>
    </row>
    <row r="13" spans="1:24" hidden="1" x14ac:dyDescent="0.2">
      <c r="A13" s="151"/>
      <c r="B13" s="382"/>
      <c r="C13" s="382"/>
      <c r="D13" s="382"/>
      <c r="E13" s="382"/>
      <c r="F13" s="382"/>
      <c r="G13" s="382"/>
      <c r="H13" s="151"/>
      <c r="I13" s="151"/>
      <c r="J13" s="97">
        <f t="shared" ref="J13:J20" si="0">E13*H13*I13</f>
        <v>0</v>
      </c>
    </row>
    <row r="14" spans="1:24" hidden="1" x14ac:dyDescent="0.2">
      <c r="A14" s="151"/>
      <c r="B14" s="382"/>
      <c r="C14" s="382"/>
      <c r="D14" s="382"/>
      <c r="E14" s="382"/>
      <c r="F14" s="382"/>
      <c r="G14" s="382"/>
      <c r="H14" s="151"/>
      <c r="I14" s="151"/>
      <c r="J14" s="97">
        <f t="shared" si="0"/>
        <v>0</v>
      </c>
    </row>
    <row r="15" spans="1:24" hidden="1" x14ac:dyDescent="0.2">
      <c r="A15" s="151"/>
      <c r="B15" s="382"/>
      <c r="C15" s="382"/>
      <c r="D15" s="382"/>
      <c r="E15" s="382"/>
      <c r="F15" s="382"/>
      <c r="G15" s="382"/>
      <c r="H15" s="151"/>
      <c r="I15" s="151"/>
      <c r="J15" s="97">
        <f t="shared" si="0"/>
        <v>0</v>
      </c>
    </row>
    <row r="16" spans="1:24" hidden="1" x14ac:dyDescent="0.2">
      <c r="A16" s="151"/>
      <c r="B16" s="382"/>
      <c r="C16" s="382"/>
      <c r="D16" s="382"/>
      <c r="E16" s="382"/>
      <c r="F16" s="382"/>
      <c r="G16" s="382"/>
      <c r="H16" s="151"/>
      <c r="I16" s="151"/>
      <c r="J16" s="97">
        <f t="shared" si="0"/>
        <v>0</v>
      </c>
    </row>
    <row r="17" spans="1:10" hidden="1" x14ac:dyDescent="0.2">
      <c r="A17" s="151"/>
      <c r="B17" s="382"/>
      <c r="C17" s="382"/>
      <c r="D17" s="382"/>
      <c r="E17" s="382"/>
      <c r="F17" s="382"/>
      <c r="G17" s="382"/>
      <c r="H17" s="151"/>
      <c r="I17" s="151"/>
      <c r="J17" s="97">
        <f t="shared" si="0"/>
        <v>0</v>
      </c>
    </row>
    <row r="18" spans="1:10" hidden="1" x14ac:dyDescent="0.2">
      <c r="A18" s="151"/>
      <c r="B18" s="382"/>
      <c r="C18" s="382"/>
      <c r="D18" s="382"/>
      <c r="E18" s="382"/>
      <c r="F18" s="382"/>
      <c r="G18" s="382"/>
      <c r="H18" s="151"/>
      <c r="I18" s="151"/>
      <c r="J18" s="97">
        <f t="shared" si="0"/>
        <v>0</v>
      </c>
    </row>
    <row r="19" spans="1:10" hidden="1" x14ac:dyDescent="0.2">
      <c r="A19" s="151"/>
      <c r="B19" s="382"/>
      <c r="C19" s="382"/>
      <c r="D19" s="382"/>
      <c r="E19" s="382"/>
      <c r="F19" s="382"/>
      <c r="G19" s="382"/>
      <c r="H19" s="151"/>
      <c r="I19" s="151"/>
      <c r="J19" s="97">
        <f t="shared" si="0"/>
        <v>0</v>
      </c>
    </row>
    <row r="20" spans="1:10" hidden="1" x14ac:dyDescent="0.2">
      <c r="A20" s="151"/>
      <c r="B20" s="382"/>
      <c r="C20" s="382"/>
      <c r="D20" s="382"/>
      <c r="E20" s="382"/>
      <c r="F20" s="382"/>
      <c r="G20" s="382"/>
      <c r="H20" s="151"/>
      <c r="I20" s="151"/>
      <c r="J20" s="97">
        <f t="shared" si="0"/>
        <v>0</v>
      </c>
    </row>
    <row r="21" spans="1:10" hidden="1" x14ac:dyDescent="0.2">
      <c r="A21" s="385" t="s">
        <v>13</v>
      </c>
      <c r="B21" s="386"/>
      <c r="C21" s="386"/>
      <c r="D21" s="387"/>
      <c r="E21" s="382" t="s">
        <v>14</v>
      </c>
      <c r="F21" s="382"/>
      <c r="G21" s="382"/>
      <c r="H21" s="159" t="s">
        <v>14</v>
      </c>
      <c r="I21" s="159" t="s">
        <v>14</v>
      </c>
      <c r="J21" s="151"/>
    </row>
    <row r="22" spans="1:10" hidden="1" x14ac:dyDescent="0.2"/>
    <row r="23" spans="1:10" hidden="1" x14ac:dyDescent="0.2">
      <c r="C23" s="93" t="s">
        <v>21</v>
      </c>
    </row>
    <row r="24" spans="1:10" hidden="1" x14ac:dyDescent="0.2"/>
    <row r="25" spans="1:10" ht="84" hidden="1" x14ac:dyDescent="0.2">
      <c r="A25" s="95" t="s">
        <v>3</v>
      </c>
      <c r="B25" s="382" t="s">
        <v>16</v>
      </c>
      <c r="C25" s="382"/>
      <c r="D25" s="382"/>
      <c r="E25" s="382" t="s">
        <v>22</v>
      </c>
      <c r="F25" s="382"/>
      <c r="G25" s="382"/>
      <c r="H25" s="96" t="s">
        <v>23</v>
      </c>
      <c r="I25" s="96" t="s">
        <v>24</v>
      </c>
      <c r="J25" s="96" t="s">
        <v>20</v>
      </c>
    </row>
    <row r="26" spans="1:10" hidden="1" x14ac:dyDescent="0.2">
      <c r="A26" s="159">
        <v>1</v>
      </c>
      <c r="B26" s="382">
        <v>2</v>
      </c>
      <c r="C26" s="382"/>
      <c r="D26" s="382"/>
      <c r="E26" s="382">
        <v>3</v>
      </c>
      <c r="F26" s="382"/>
      <c r="G26" s="382"/>
      <c r="H26" s="159">
        <v>4</v>
      </c>
      <c r="I26" s="159">
        <v>5</v>
      </c>
      <c r="J26" s="159">
        <v>6</v>
      </c>
    </row>
    <row r="27" spans="1:10" hidden="1" x14ac:dyDescent="0.2">
      <c r="A27" s="151"/>
      <c r="B27" s="382"/>
      <c r="C27" s="382"/>
      <c r="D27" s="382"/>
      <c r="E27" s="382"/>
      <c r="F27" s="382"/>
      <c r="G27" s="382"/>
      <c r="H27" s="151"/>
      <c r="I27" s="151"/>
      <c r="J27" s="97">
        <f t="shared" ref="J27:J34" si="1">E27*H27*I27</f>
        <v>0</v>
      </c>
    </row>
    <row r="28" spans="1:10" hidden="1" x14ac:dyDescent="0.2">
      <c r="A28" s="151"/>
      <c r="B28" s="382"/>
      <c r="C28" s="382"/>
      <c r="D28" s="382"/>
      <c r="E28" s="382"/>
      <c r="F28" s="382"/>
      <c r="G28" s="382"/>
      <c r="H28" s="151"/>
      <c r="I28" s="151"/>
      <c r="J28" s="97">
        <f t="shared" si="1"/>
        <v>0</v>
      </c>
    </row>
    <row r="29" spans="1:10" hidden="1" x14ac:dyDescent="0.2">
      <c r="A29" s="151"/>
      <c r="B29" s="382"/>
      <c r="C29" s="382"/>
      <c r="D29" s="382"/>
      <c r="E29" s="382"/>
      <c r="F29" s="382"/>
      <c r="G29" s="382"/>
      <c r="H29" s="151"/>
      <c r="I29" s="151"/>
      <c r="J29" s="97">
        <f t="shared" si="1"/>
        <v>0</v>
      </c>
    </row>
    <row r="30" spans="1:10" hidden="1" x14ac:dyDescent="0.2">
      <c r="A30" s="151"/>
      <c r="B30" s="382"/>
      <c r="C30" s="382"/>
      <c r="D30" s="382"/>
      <c r="E30" s="382"/>
      <c r="F30" s="382"/>
      <c r="G30" s="382"/>
      <c r="H30" s="151"/>
      <c r="I30" s="151"/>
      <c r="J30" s="97">
        <f t="shared" si="1"/>
        <v>0</v>
      </c>
    </row>
    <row r="31" spans="1:10" hidden="1" x14ac:dyDescent="0.2">
      <c r="A31" s="151"/>
      <c r="B31" s="382"/>
      <c r="C31" s="382"/>
      <c r="D31" s="382"/>
      <c r="E31" s="382"/>
      <c r="F31" s="382"/>
      <c r="G31" s="382"/>
      <c r="H31" s="151"/>
      <c r="I31" s="151"/>
      <c r="J31" s="97">
        <f t="shared" si="1"/>
        <v>0</v>
      </c>
    </row>
    <row r="32" spans="1:10" hidden="1" x14ac:dyDescent="0.2">
      <c r="A32" s="151"/>
      <c r="B32" s="382"/>
      <c r="C32" s="382"/>
      <c r="D32" s="382"/>
      <c r="E32" s="382"/>
      <c r="F32" s="382"/>
      <c r="G32" s="382"/>
      <c r="H32" s="151"/>
      <c r="I32" s="151"/>
      <c r="J32" s="97">
        <f t="shared" si="1"/>
        <v>0</v>
      </c>
    </row>
    <row r="33" spans="1:12" hidden="1" x14ac:dyDescent="0.2">
      <c r="A33" s="151"/>
      <c r="B33" s="382"/>
      <c r="C33" s="382"/>
      <c r="D33" s="382"/>
      <c r="E33" s="382"/>
      <c r="F33" s="382"/>
      <c r="G33" s="382"/>
      <c r="H33" s="151"/>
      <c r="I33" s="151"/>
      <c r="J33" s="97">
        <f t="shared" si="1"/>
        <v>0</v>
      </c>
    </row>
    <row r="34" spans="1:12" hidden="1" x14ac:dyDescent="0.2">
      <c r="A34" s="151"/>
      <c r="B34" s="382"/>
      <c r="C34" s="382"/>
      <c r="D34" s="382"/>
      <c r="E34" s="382"/>
      <c r="F34" s="382"/>
      <c r="G34" s="382"/>
      <c r="H34" s="151"/>
      <c r="I34" s="151"/>
      <c r="J34" s="97">
        <f t="shared" si="1"/>
        <v>0</v>
      </c>
    </row>
    <row r="35" spans="1:12" hidden="1" x14ac:dyDescent="0.2">
      <c r="A35" s="385" t="s">
        <v>13</v>
      </c>
      <c r="B35" s="386"/>
      <c r="C35" s="386"/>
      <c r="D35" s="387"/>
      <c r="E35" s="382" t="s">
        <v>14</v>
      </c>
      <c r="F35" s="382"/>
      <c r="G35" s="382"/>
      <c r="H35" s="159" t="s">
        <v>14</v>
      </c>
      <c r="I35" s="159" t="s">
        <v>14</v>
      </c>
      <c r="J35" s="151"/>
    </row>
    <row r="37" spans="1:12" x14ac:dyDescent="0.2">
      <c r="C37" s="384" t="s">
        <v>504</v>
      </c>
      <c r="D37" s="384"/>
      <c r="E37" s="384"/>
      <c r="F37" s="384"/>
      <c r="G37" s="384"/>
      <c r="H37" s="384"/>
      <c r="I37" s="384"/>
      <c r="J37" s="384"/>
    </row>
    <row r="38" spans="1:12" x14ac:dyDescent="0.2">
      <c r="C38" s="384"/>
      <c r="D38" s="384"/>
      <c r="E38" s="384"/>
      <c r="F38" s="384"/>
      <c r="G38" s="384"/>
      <c r="H38" s="384"/>
      <c r="I38" s="384"/>
      <c r="J38" s="384"/>
    </row>
    <row r="39" spans="1:12" x14ac:dyDescent="0.2">
      <c r="C39" s="93" t="s">
        <v>26</v>
      </c>
    </row>
    <row r="40" spans="1:12" x14ac:dyDescent="0.2">
      <c r="C40" s="93" t="s">
        <v>27</v>
      </c>
    </row>
    <row r="42" spans="1:12" ht="78.599999999999994" customHeight="1" x14ac:dyDescent="0.2">
      <c r="A42" s="96" t="s">
        <v>3</v>
      </c>
      <c r="B42" s="382" t="s">
        <v>28</v>
      </c>
      <c r="C42" s="382"/>
      <c r="D42" s="382"/>
      <c r="E42" s="382"/>
      <c r="F42" s="382"/>
      <c r="G42" s="382"/>
      <c r="H42" s="382"/>
      <c r="I42" s="96" t="s">
        <v>29</v>
      </c>
      <c r="J42" s="96" t="s">
        <v>120</v>
      </c>
      <c r="K42" s="98"/>
      <c r="L42" s="99"/>
    </row>
    <row r="43" spans="1:12" x14ac:dyDescent="0.2">
      <c r="A43" s="159">
        <v>1</v>
      </c>
      <c r="B43" s="383">
        <v>2</v>
      </c>
      <c r="C43" s="383"/>
      <c r="D43" s="383"/>
      <c r="E43" s="383"/>
      <c r="F43" s="383"/>
      <c r="G43" s="383"/>
      <c r="H43" s="383"/>
      <c r="I43" s="159">
        <v>3</v>
      </c>
      <c r="J43" s="159">
        <v>4</v>
      </c>
      <c r="K43" s="99"/>
      <c r="L43" s="99"/>
    </row>
    <row r="44" spans="1:12" ht="33.75" customHeight="1" x14ac:dyDescent="0.2">
      <c r="A44" s="96"/>
      <c r="B44" s="389" t="s">
        <v>432</v>
      </c>
      <c r="C44" s="390"/>
      <c r="D44" s="390"/>
      <c r="E44" s="390"/>
      <c r="F44" s="390"/>
      <c r="G44" s="390"/>
      <c r="H44" s="391"/>
      <c r="I44" s="100"/>
      <c r="J44" s="101">
        <v>8360230</v>
      </c>
      <c r="K44" s="102"/>
      <c r="L44" s="98"/>
    </row>
    <row r="45" spans="1:12" ht="15.75" x14ac:dyDescent="0.25">
      <c r="A45" s="151"/>
      <c r="B45" s="360" t="s">
        <v>29</v>
      </c>
      <c r="C45" s="392"/>
      <c r="D45" s="392"/>
      <c r="E45" s="392"/>
      <c r="F45" s="392"/>
      <c r="G45" s="392"/>
      <c r="H45" s="392"/>
      <c r="I45" s="103"/>
      <c r="J45" s="104">
        <f>J44/1.302</f>
        <v>6421067.5883256523</v>
      </c>
      <c r="K45" s="105"/>
      <c r="L45" s="99"/>
    </row>
    <row r="46" spans="1:12" x14ac:dyDescent="0.2">
      <c r="A46" s="159">
        <v>1</v>
      </c>
      <c r="B46" s="377" t="s">
        <v>31</v>
      </c>
      <c r="C46" s="377"/>
      <c r="D46" s="377"/>
      <c r="E46" s="377"/>
      <c r="F46" s="377"/>
      <c r="G46" s="377"/>
      <c r="H46" s="377"/>
      <c r="I46" s="159" t="s">
        <v>14</v>
      </c>
      <c r="J46" s="151"/>
      <c r="K46" s="99"/>
      <c r="L46" s="99"/>
    </row>
    <row r="47" spans="1:12" ht="25.9" customHeight="1" x14ac:dyDescent="0.2">
      <c r="A47" s="159" t="s">
        <v>32</v>
      </c>
      <c r="B47" s="378" t="s">
        <v>36</v>
      </c>
      <c r="C47" s="378"/>
      <c r="D47" s="378"/>
      <c r="E47" s="378"/>
      <c r="F47" s="378"/>
      <c r="G47" s="378"/>
      <c r="H47" s="378"/>
      <c r="I47" s="159"/>
      <c r="J47" s="106">
        <f>J45*22%</f>
        <v>1412634.8694316435</v>
      </c>
      <c r="K47" s="99"/>
      <c r="L47" s="99"/>
    </row>
    <row r="48" spans="1:12" x14ac:dyDescent="0.2">
      <c r="A48" s="159" t="s">
        <v>33</v>
      </c>
      <c r="B48" s="377" t="s">
        <v>42</v>
      </c>
      <c r="C48" s="377"/>
      <c r="D48" s="377"/>
      <c r="E48" s="377"/>
      <c r="F48" s="377"/>
      <c r="G48" s="377"/>
      <c r="H48" s="377"/>
      <c r="I48" s="159"/>
      <c r="J48" s="106"/>
      <c r="K48" s="99"/>
      <c r="L48" s="99"/>
    </row>
    <row r="49" spans="1:12" ht="24" customHeight="1" x14ac:dyDescent="0.2">
      <c r="A49" s="159" t="s">
        <v>34</v>
      </c>
      <c r="B49" s="378" t="s">
        <v>37</v>
      </c>
      <c r="C49" s="378"/>
      <c r="D49" s="378"/>
      <c r="E49" s="378"/>
      <c r="F49" s="378"/>
      <c r="G49" s="378"/>
      <c r="H49" s="378"/>
      <c r="I49" s="159"/>
      <c r="J49" s="106"/>
      <c r="K49" s="99"/>
      <c r="L49" s="99"/>
    </row>
    <row r="50" spans="1:12" x14ac:dyDescent="0.2">
      <c r="A50" s="159">
        <v>2</v>
      </c>
      <c r="B50" s="377" t="s">
        <v>38</v>
      </c>
      <c r="C50" s="377"/>
      <c r="D50" s="377"/>
      <c r="E50" s="377"/>
      <c r="F50" s="377"/>
      <c r="G50" s="377"/>
      <c r="H50" s="377"/>
      <c r="I50" s="159" t="s">
        <v>14</v>
      </c>
      <c r="J50" s="106"/>
    </row>
    <row r="51" spans="1:12" ht="34.9" customHeight="1" x14ac:dyDescent="0.2">
      <c r="A51" s="159" t="s">
        <v>39</v>
      </c>
      <c r="B51" s="378" t="s">
        <v>40</v>
      </c>
      <c r="C51" s="378"/>
      <c r="D51" s="378"/>
      <c r="E51" s="378"/>
      <c r="F51" s="378"/>
      <c r="G51" s="378"/>
      <c r="H51" s="378"/>
      <c r="I51" s="159"/>
      <c r="J51" s="106">
        <f>J45*2.9%</f>
        <v>186210.96006144391</v>
      </c>
    </row>
    <row r="52" spans="1:12" x14ac:dyDescent="0.2">
      <c r="A52" s="159" t="s">
        <v>41</v>
      </c>
      <c r="B52" s="377" t="s">
        <v>45</v>
      </c>
      <c r="C52" s="377"/>
      <c r="D52" s="377"/>
      <c r="E52" s="377"/>
      <c r="F52" s="377"/>
      <c r="G52" s="377"/>
      <c r="H52" s="377"/>
      <c r="I52" s="159"/>
      <c r="J52" s="106"/>
    </row>
    <row r="53" spans="1:12" ht="27" customHeight="1" x14ac:dyDescent="0.2">
      <c r="A53" s="107" t="s">
        <v>43</v>
      </c>
      <c r="B53" s="378" t="s">
        <v>44</v>
      </c>
      <c r="C53" s="378"/>
      <c r="D53" s="378"/>
      <c r="E53" s="378"/>
      <c r="F53" s="378"/>
      <c r="G53" s="378"/>
      <c r="H53" s="378"/>
      <c r="I53" s="159"/>
      <c r="J53" s="106">
        <f>J45*0.2%</f>
        <v>12842.135176651305</v>
      </c>
    </row>
    <row r="54" spans="1:12" ht="22.9" customHeight="1" x14ac:dyDescent="0.2">
      <c r="A54" s="159" t="s">
        <v>46</v>
      </c>
      <c r="B54" s="378" t="s">
        <v>47</v>
      </c>
      <c r="C54" s="378"/>
      <c r="D54" s="378"/>
      <c r="E54" s="378"/>
      <c r="F54" s="378"/>
      <c r="G54" s="378"/>
      <c r="H54" s="378"/>
      <c r="I54" s="159"/>
      <c r="J54" s="106"/>
    </row>
    <row r="55" spans="1:12" ht="25.15" customHeight="1" x14ac:dyDescent="0.2">
      <c r="A55" s="159" t="s">
        <v>48</v>
      </c>
      <c r="B55" s="378" t="s">
        <v>49</v>
      </c>
      <c r="C55" s="378"/>
      <c r="D55" s="378"/>
      <c r="E55" s="378"/>
      <c r="F55" s="378"/>
      <c r="G55" s="378"/>
      <c r="H55" s="378"/>
      <c r="I55" s="159"/>
      <c r="J55" s="106"/>
    </row>
    <row r="56" spans="1:12" ht="24.6" customHeight="1" x14ac:dyDescent="0.2">
      <c r="A56" s="159">
        <v>3</v>
      </c>
      <c r="B56" s="378" t="s">
        <v>50</v>
      </c>
      <c r="C56" s="378"/>
      <c r="D56" s="378"/>
      <c r="E56" s="378"/>
      <c r="F56" s="378"/>
      <c r="G56" s="378"/>
      <c r="H56" s="378"/>
      <c r="I56" s="159"/>
      <c r="J56" s="106">
        <f>J45*5.1%</f>
        <v>327474.44700460823</v>
      </c>
    </row>
    <row r="57" spans="1:12" x14ac:dyDescent="0.2">
      <c r="A57" s="159"/>
      <c r="B57" s="379" t="s">
        <v>13</v>
      </c>
      <c r="C57" s="379"/>
      <c r="D57" s="379"/>
      <c r="E57" s="379"/>
      <c r="F57" s="379"/>
      <c r="G57" s="379"/>
      <c r="H57" s="379"/>
      <c r="I57" s="159" t="s">
        <v>14</v>
      </c>
      <c r="J57" s="106">
        <f>SUM(J47:J56)</f>
        <v>1939162.4116743472</v>
      </c>
      <c r="K57" s="108"/>
      <c r="L57" s="108"/>
    </row>
    <row r="58" spans="1:12" x14ac:dyDescent="0.2">
      <c r="B58" s="395"/>
      <c r="C58" s="395"/>
      <c r="D58" s="395"/>
      <c r="E58" s="395"/>
      <c r="F58" s="395"/>
      <c r="G58" s="395"/>
      <c r="H58" s="395"/>
    </row>
    <row r="59" spans="1:12" x14ac:dyDescent="0.2">
      <c r="B59" s="93" t="s">
        <v>121</v>
      </c>
      <c r="J59" s="108">
        <f>J44</f>
        <v>8360230</v>
      </c>
    </row>
    <row r="61" spans="1:12" s="109" customFormat="1" ht="15.75" customHeight="1" x14ac:dyDescent="0.2">
      <c r="B61" s="109" t="s">
        <v>55</v>
      </c>
      <c r="E61" s="156"/>
    </row>
    <row r="62" spans="1:12" x14ac:dyDescent="0.2">
      <c r="K62" s="108"/>
      <c r="L62" s="108"/>
    </row>
    <row r="63" spans="1:12" x14ac:dyDescent="0.2">
      <c r="A63" s="93" t="s">
        <v>59</v>
      </c>
      <c r="E63" s="150">
        <v>851</v>
      </c>
      <c r="K63" s="108"/>
      <c r="L63" s="108"/>
    </row>
    <row r="64" spans="1:12" x14ac:dyDescent="0.2">
      <c r="A64" s="93" t="s">
        <v>58</v>
      </c>
      <c r="E64" s="150" t="s">
        <v>101</v>
      </c>
    </row>
    <row r="66" spans="1:10" ht="52.9" customHeight="1" x14ac:dyDescent="0.2">
      <c r="A66" s="110" t="s">
        <v>3</v>
      </c>
      <c r="B66" s="382" t="s">
        <v>16</v>
      </c>
      <c r="C66" s="382"/>
      <c r="D66" s="382"/>
      <c r="E66" s="382" t="s">
        <v>60</v>
      </c>
      <c r="F66" s="382"/>
      <c r="G66" s="153" t="s">
        <v>61</v>
      </c>
      <c r="H66" s="382" t="s">
        <v>122</v>
      </c>
      <c r="I66" s="396"/>
      <c r="J66" s="111"/>
    </row>
    <row r="67" spans="1:10" s="114" customFormat="1" ht="8.4499999999999993" customHeight="1" x14ac:dyDescent="0.2">
      <c r="A67" s="112">
        <v>1</v>
      </c>
      <c r="B67" s="388">
        <v>2</v>
      </c>
      <c r="C67" s="388"/>
      <c r="D67" s="388"/>
      <c r="E67" s="388">
        <v>3</v>
      </c>
      <c r="F67" s="388"/>
      <c r="G67" s="155">
        <v>4</v>
      </c>
      <c r="H67" s="393">
        <v>5</v>
      </c>
      <c r="I67" s="394"/>
      <c r="J67" s="113"/>
    </row>
    <row r="68" spans="1:10" x14ac:dyDescent="0.2">
      <c r="A68" s="151">
        <v>1</v>
      </c>
      <c r="B68" s="380" t="s">
        <v>100</v>
      </c>
      <c r="C68" s="380"/>
      <c r="D68" s="380"/>
      <c r="E68" s="371">
        <v>27801</v>
      </c>
      <c r="F68" s="371"/>
      <c r="G68" s="154">
        <v>2.2000000000000002</v>
      </c>
      <c r="H68" s="367">
        <f>E68*G68%</f>
        <v>611.62200000000007</v>
      </c>
      <c r="I68" s="381"/>
      <c r="J68" s="115"/>
    </row>
    <row r="69" spans="1:10" x14ac:dyDescent="0.2">
      <c r="A69" s="151"/>
      <c r="B69" s="380"/>
      <c r="C69" s="380"/>
      <c r="D69" s="380"/>
      <c r="E69" s="371"/>
      <c r="F69" s="371"/>
      <c r="G69" s="154"/>
      <c r="H69" s="367"/>
      <c r="I69" s="381"/>
      <c r="J69" s="115"/>
    </row>
    <row r="70" spans="1:10" x14ac:dyDescent="0.2">
      <c r="A70" s="151"/>
      <c r="B70" s="382" t="s">
        <v>13</v>
      </c>
      <c r="C70" s="382"/>
      <c r="D70" s="382"/>
      <c r="E70" s="371" t="s">
        <v>14</v>
      </c>
      <c r="F70" s="371"/>
      <c r="G70" s="154" t="s">
        <v>14</v>
      </c>
      <c r="H70" s="367">
        <f>SUM(H68:I69)</f>
        <v>611.62200000000007</v>
      </c>
      <c r="I70" s="381"/>
      <c r="J70" s="115"/>
    </row>
    <row r="71" spans="1:10" x14ac:dyDescent="0.2">
      <c r="B71" s="109" t="s">
        <v>121</v>
      </c>
      <c r="C71" s="109"/>
      <c r="D71" s="109"/>
      <c r="E71" s="156"/>
      <c r="F71" s="109"/>
      <c r="G71" s="109"/>
      <c r="H71" s="109"/>
      <c r="I71" s="116">
        <v>600</v>
      </c>
    </row>
    <row r="74" spans="1:10" s="109" customFormat="1" x14ac:dyDescent="0.2">
      <c r="B74" s="109" t="s">
        <v>129</v>
      </c>
      <c r="E74" s="156"/>
    </row>
    <row r="76" spans="1:10" x14ac:dyDescent="0.2">
      <c r="A76" s="93" t="s">
        <v>59</v>
      </c>
      <c r="E76" s="150">
        <v>244</v>
      </c>
    </row>
    <row r="77" spans="1:10" x14ac:dyDescent="0.2">
      <c r="A77" s="93" t="s">
        <v>58</v>
      </c>
      <c r="E77" s="150" t="s">
        <v>102</v>
      </c>
    </row>
    <row r="79" spans="1:10" x14ac:dyDescent="0.2">
      <c r="C79" s="93" t="s">
        <v>71</v>
      </c>
    </row>
    <row r="81" spans="1:10" ht="27" customHeight="1" x14ac:dyDescent="0.2">
      <c r="A81" s="153" t="s">
        <v>3</v>
      </c>
      <c r="B81" s="382" t="s">
        <v>16</v>
      </c>
      <c r="C81" s="382"/>
      <c r="D81" s="382" t="s">
        <v>67</v>
      </c>
      <c r="E81" s="382"/>
      <c r="F81" s="158" t="s">
        <v>68</v>
      </c>
      <c r="G81" s="397" t="s">
        <v>69</v>
      </c>
      <c r="H81" s="397"/>
      <c r="I81" s="382" t="s">
        <v>70</v>
      </c>
      <c r="J81" s="382"/>
    </row>
    <row r="82" spans="1:10" x14ac:dyDescent="0.2">
      <c r="A82" s="117">
        <v>1</v>
      </c>
      <c r="B82" s="398">
        <v>2</v>
      </c>
      <c r="C82" s="398"/>
      <c r="D82" s="398">
        <v>3</v>
      </c>
      <c r="E82" s="398"/>
      <c r="F82" s="117">
        <v>4</v>
      </c>
      <c r="G82" s="400">
        <v>5</v>
      </c>
      <c r="H82" s="400"/>
      <c r="I82" s="398">
        <v>6</v>
      </c>
      <c r="J82" s="398"/>
    </row>
    <row r="83" spans="1:10" x14ac:dyDescent="0.2">
      <c r="A83" s="159"/>
      <c r="B83" s="380" t="s">
        <v>97</v>
      </c>
      <c r="C83" s="380"/>
      <c r="D83" s="399">
        <v>1</v>
      </c>
      <c r="E83" s="399"/>
      <c r="F83" s="118">
        <v>12</v>
      </c>
      <c r="G83" s="367">
        <f>I83/F83</f>
        <v>400</v>
      </c>
      <c r="H83" s="367"/>
      <c r="I83" s="371">
        <v>4800</v>
      </c>
      <c r="J83" s="371"/>
    </row>
    <row r="84" spans="1:10" x14ac:dyDescent="0.2">
      <c r="A84" s="159"/>
      <c r="B84" s="380" t="s">
        <v>108</v>
      </c>
      <c r="C84" s="380"/>
      <c r="D84" s="399">
        <v>1</v>
      </c>
      <c r="E84" s="399"/>
      <c r="F84" s="118">
        <v>12</v>
      </c>
      <c r="G84" s="367">
        <f t="shared" ref="G84:G86" si="2">I84/F84</f>
        <v>1600</v>
      </c>
      <c r="H84" s="367"/>
      <c r="I84" s="371">
        <v>19200</v>
      </c>
      <c r="J84" s="371"/>
    </row>
    <row r="85" spans="1:10" x14ac:dyDescent="0.2">
      <c r="A85" s="159"/>
      <c r="B85" s="380" t="s">
        <v>509</v>
      </c>
      <c r="C85" s="380"/>
      <c r="D85" s="399">
        <v>1</v>
      </c>
      <c r="E85" s="399"/>
      <c r="F85" s="118">
        <v>12</v>
      </c>
      <c r="G85" s="367">
        <f t="shared" si="2"/>
        <v>1600</v>
      </c>
      <c r="H85" s="367"/>
      <c r="I85" s="371">
        <v>19200</v>
      </c>
      <c r="J85" s="371"/>
    </row>
    <row r="86" spans="1:10" x14ac:dyDescent="0.2">
      <c r="A86" s="159"/>
      <c r="B86" s="380" t="s">
        <v>421</v>
      </c>
      <c r="C86" s="380"/>
      <c r="D86" s="399">
        <v>1</v>
      </c>
      <c r="E86" s="399"/>
      <c r="F86" s="118">
        <v>1</v>
      </c>
      <c r="G86" s="367">
        <f t="shared" si="2"/>
        <v>2400</v>
      </c>
      <c r="H86" s="367"/>
      <c r="I86" s="371">
        <v>2400</v>
      </c>
      <c r="J86" s="371"/>
    </row>
    <row r="87" spans="1:10" x14ac:dyDescent="0.2">
      <c r="A87" s="159"/>
      <c r="B87" s="382" t="s">
        <v>13</v>
      </c>
      <c r="C87" s="382"/>
      <c r="D87" s="371" t="s">
        <v>14</v>
      </c>
      <c r="E87" s="371"/>
      <c r="F87" s="119" t="s">
        <v>14</v>
      </c>
      <c r="G87" s="367" t="s">
        <v>14</v>
      </c>
      <c r="H87" s="367"/>
      <c r="I87" s="371">
        <f>SUM(I83:J86)</f>
        <v>45600</v>
      </c>
      <c r="J87" s="371"/>
    </row>
    <row r="88" spans="1:10" ht="15" customHeight="1" x14ac:dyDescent="0.2">
      <c r="B88" s="109" t="s">
        <v>121</v>
      </c>
      <c r="C88" s="109"/>
      <c r="D88" s="109"/>
      <c r="E88" s="156"/>
      <c r="F88" s="109"/>
      <c r="G88" s="109"/>
      <c r="H88" s="109"/>
      <c r="I88" s="425">
        <f>I87</f>
        <v>45600</v>
      </c>
      <c r="J88" s="425"/>
    </row>
    <row r="90" spans="1:10" x14ac:dyDescent="0.2">
      <c r="C90" s="93" t="s">
        <v>75</v>
      </c>
    </row>
    <row r="91" spans="1:10" ht="10.5" customHeight="1" x14ac:dyDescent="0.2"/>
    <row r="92" spans="1:10" s="120" customFormat="1" ht="36" customHeight="1" x14ac:dyDescent="0.2">
      <c r="A92" s="153" t="s">
        <v>3</v>
      </c>
      <c r="B92" s="382" t="s">
        <v>51</v>
      </c>
      <c r="C92" s="382"/>
      <c r="D92" s="382" t="s">
        <v>76</v>
      </c>
      <c r="E92" s="382"/>
      <c r="F92" s="158" t="s">
        <v>77</v>
      </c>
      <c r="G92" s="397" t="s">
        <v>78</v>
      </c>
      <c r="H92" s="397"/>
      <c r="I92" s="382" t="s">
        <v>123</v>
      </c>
      <c r="J92" s="382"/>
    </row>
    <row r="93" spans="1:10" x14ac:dyDescent="0.2">
      <c r="A93" s="112">
        <v>1</v>
      </c>
      <c r="B93" s="388">
        <v>2</v>
      </c>
      <c r="C93" s="388"/>
      <c r="D93" s="388">
        <v>3</v>
      </c>
      <c r="E93" s="388"/>
      <c r="F93" s="112">
        <v>4</v>
      </c>
      <c r="G93" s="393">
        <v>5</v>
      </c>
      <c r="H93" s="393"/>
      <c r="I93" s="388">
        <v>6</v>
      </c>
      <c r="J93" s="388"/>
    </row>
    <row r="94" spans="1:10" x14ac:dyDescent="0.2">
      <c r="A94" s="159">
        <v>1</v>
      </c>
      <c r="B94" s="389" t="s">
        <v>103</v>
      </c>
      <c r="C94" s="401"/>
      <c r="D94" s="373">
        <f>73100/2137.82</f>
        <v>34.193711350815313</v>
      </c>
      <c r="E94" s="374"/>
      <c r="F94" s="119">
        <v>2137.8200000000002</v>
      </c>
      <c r="G94" s="367">
        <v>1</v>
      </c>
      <c r="H94" s="367"/>
      <c r="I94" s="371">
        <f>D94*F94*G94</f>
        <v>73100</v>
      </c>
      <c r="J94" s="371"/>
    </row>
    <row r="95" spans="1:10" ht="12" customHeight="1" x14ac:dyDescent="0.2">
      <c r="A95" s="159">
        <v>2</v>
      </c>
      <c r="B95" s="389" t="s">
        <v>105</v>
      </c>
      <c r="C95" s="401"/>
      <c r="D95" s="373">
        <f>0/38.43</f>
        <v>0</v>
      </c>
      <c r="E95" s="374"/>
      <c r="F95" s="166">
        <v>38.43</v>
      </c>
      <c r="G95" s="367">
        <v>1</v>
      </c>
      <c r="H95" s="367"/>
      <c r="I95" s="371">
        <f t="shared" ref="I95:I96" si="3">D95*F95*G95</f>
        <v>0</v>
      </c>
      <c r="J95" s="371"/>
    </row>
    <row r="96" spans="1:10" x14ac:dyDescent="0.2">
      <c r="A96" s="159">
        <v>3</v>
      </c>
      <c r="B96" s="389" t="s">
        <v>104</v>
      </c>
      <c r="C96" s="401"/>
      <c r="D96" s="373">
        <f>12000/6.5</f>
        <v>1846.1538461538462</v>
      </c>
      <c r="E96" s="374"/>
      <c r="F96" s="119">
        <v>6.5</v>
      </c>
      <c r="G96" s="367">
        <v>1</v>
      </c>
      <c r="H96" s="367"/>
      <c r="I96" s="371">
        <f t="shared" si="3"/>
        <v>12000</v>
      </c>
      <c r="J96" s="371"/>
    </row>
    <row r="97" spans="1:10" x14ac:dyDescent="0.2">
      <c r="A97" s="159">
        <v>4</v>
      </c>
      <c r="B97" s="389" t="s">
        <v>106</v>
      </c>
      <c r="C97" s="401"/>
      <c r="D97" s="373">
        <f>758/23.46</f>
        <v>32.310315430520035</v>
      </c>
      <c r="E97" s="374"/>
      <c r="F97" s="119">
        <v>23.46</v>
      </c>
      <c r="G97" s="367">
        <v>1</v>
      </c>
      <c r="H97" s="367"/>
      <c r="I97" s="371">
        <f>D97*F97*G97</f>
        <v>758</v>
      </c>
      <c r="J97" s="371"/>
    </row>
    <row r="98" spans="1:10" x14ac:dyDescent="0.2">
      <c r="A98" s="159">
        <v>5</v>
      </c>
      <c r="B98" s="389" t="s">
        <v>107</v>
      </c>
      <c r="C98" s="401"/>
      <c r="D98" s="373">
        <f>4242/30.12</f>
        <v>140.83665338645417</v>
      </c>
      <c r="E98" s="374"/>
      <c r="F98" s="119">
        <v>30.12</v>
      </c>
      <c r="G98" s="367">
        <v>1</v>
      </c>
      <c r="H98" s="367"/>
      <c r="I98" s="371">
        <f>D98*F98*G98</f>
        <v>4242</v>
      </c>
      <c r="J98" s="371"/>
    </row>
    <row r="99" spans="1:10" x14ac:dyDescent="0.2">
      <c r="A99" s="159">
        <v>6</v>
      </c>
      <c r="B99" s="389" t="s">
        <v>506</v>
      </c>
      <c r="C99" s="401"/>
      <c r="D99" s="373"/>
      <c r="E99" s="374"/>
      <c r="F99" s="119"/>
      <c r="G99" s="367">
        <v>1</v>
      </c>
      <c r="H99" s="367"/>
      <c r="I99" s="371">
        <f t="shared" ref="I99" si="4">D99*F99*G99</f>
        <v>0</v>
      </c>
      <c r="J99" s="371"/>
    </row>
    <row r="100" spans="1:10" x14ac:dyDescent="0.2">
      <c r="A100" s="151"/>
      <c r="B100" s="396" t="s">
        <v>13</v>
      </c>
      <c r="C100" s="423"/>
      <c r="D100" s="373" t="s">
        <v>14</v>
      </c>
      <c r="E100" s="374"/>
      <c r="F100" s="119" t="s">
        <v>14</v>
      </c>
      <c r="G100" s="367" t="s">
        <v>14</v>
      </c>
      <c r="H100" s="367"/>
      <c r="I100" s="421">
        <f>SUM(I94:J99)</f>
        <v>90100</v>
      </c>
      <c r="J100" s="421"/>
    </row>
    <row r="101" spans="1:10" ht="24" customHeight="1" x14ac:dyDescent="0.2">
      <c r="A101" s="159">
        <v>7</v>
      </c>
      <c r="B101" s="389" t="s">
        <v>507</v>
      </c>
      <c r="C101" s="401"/>
      <c r="D101" s="373">
        <f>1500/438.02</f>
        <v>3.4245011643303962</v>
      </c>
      <c r="E101" s="374"/>
      <c r="F101" s="119">
        <v>438.02</v>
      </c>
      <c r="G101" s="367">
        <v>1</v>
      </c>
      <c r="H101" s="367"/>
      <c r="I101" s="371">
        <f>D101*F101*G101</f>
        <v>1500</v>
      </c>
      <c r="J101" s="371"/>
    </row>
    <row r="102" spans="1:10" x14ac:dyDescent="0.2">
      <c r="A102" s="159"/>
      <c r="B102" s="382" t="s">
        <v>508</v>
      </c>
      <c r="C102" s="382"/>
      <c r="D102" s="371" t="s">
        <v>14</v>
      </c>
      <c r="E102" s="371"/>
      <c r="F102" s="119" t="s">
        <v>14</v>
      </c>
      <c r="G102" s="367" t="s">
        <v>14</v>
      </c>
      <c r="H102" s="367"/>
      <c r="I102" s="421">
        <f>I100+I101</f>
        <v>91600</v>
      </c>
      <c r="J102" s="421"/>
    </row>
    <row r="103" spans="1:10" x14ac:dyDescent="0.2">
      <c r="A103" s="121"/>
      <c r="B103" s="109" t="s">
        <v>121</v>
      </c>
      <c r="C103" s="122"/>
      <c r="D103" s="123"/>
      <c r="E103" s="123"/>
      <c r="F103" s="124"/>
      <c r="G103" s="125"/>
      <c r="H103" s="125"/>
      <c r="I103" s="376">
        <f>I102</f>
        <v>91600</v>
      </c>
      <c r="J103" s="376"/>
    </row>
    <row r="105" spans="1:10" x14ac:dyDescent="0.2">
      <c r="C105" s="93" t="s">
        <v>74</v>
      </c>
    </row>
    <row r="106" spans="1:10" ht="24.6" customHeight="1" x14ac:dyDescent="0.2"/>
    <row r="107" spans="1:10" x14ac:dyDescent="0.2">
      <c r="A107" s="110" t="s">
        <v>3</v>
      </c>
      <c r="B107" s="382" t="s">
        <v>51</v>
      </c>
      <c r="C107" s="382"/>
      <c r="D107" s="382"/>
      <c r="E107" s="382" t="s">
        <v>79</v>
      </c>
      <c r="F107" s="382"/>
      <c r="G107" s="382" t="s">
        <v>80</v>
      </c>
      <c r="H107" s="382"/>
      <c r="I107" s="382" t="s">
        <v>81</v>
      </c>
      <c r="J107" s="382"/>
    </row>
    <row r="108" spans="1:10" x14ac:dyDescent="0.2">
      <c r="A108" s="151">
        <v>1</v>
      </c>
      <c r="B108" s="382">
        <v>2</v>
      </c>
      <c r="C108" s="382"/>
      <c r="D108" s="382"/>
      <c r="E108" s="382">
        <v>3</v>
      </c>
      <c r="F108" s="382"/>
      <c r="G108" s="397">
        <v>4</v>
      </c>
      <c r="H108" s="397"/>
      <c r="I108" s="397">
        <v>5</v>
      </c>
      <c r="J108" s="397"/>
    </row>
    <row r="109" spans="1:10" ht="15" customHeight="1" x14ac:dyDescent="0.2">
      <c r="A109" s="151"/>
      <c r="B109" s="380" t="s">
        <v>155</v>
      </c>
      <c r="C109" s="380"/>
      <c r="D109" s="380"/>
      <c r="E109" s="382">
        <v>3</v>
      </c>
      <c r="F109" s="382"/>
      <c r="G109" s="397">
        <v>51560</v>
      </c>
      <c r="H109" s="397"/>
      <c r="I109" s="402"/>
      <c r="J109" s="402"/>
    </row>
    <row r="110" spans="1:10" x14ac:dyDescent="0.2">
      <c r="A110" s="151"/>
      <c r="B110" s="380" t="s">
        <v>155</v>
      </c>
      <c r="C110" s="380"/>
      <c r="D110" s="380"/>
      <c r="E110" s="382">
        <v>9</v>
      </c>
      <c r="F110" s="382"/>
      <c r="G110" s="397">
        <v>75075</v>
      </c>
      <c r="H110" s="397"/>
      <c r="I110" s="402"/>
      <c r="J110" s="402"/>
    </row>
    <row r="111" spans="1:10" x14ac:dyDescent="0.2">
      <c r="A111" s="151"/>
      <c r="B111" s="389" t="s">
        <v>13</v>
      </c>
      <c r="C111" s="413"/>
      <c r="D111" s="401"/>
      <c r="E111" s="396" t="s">
        <v>14</v>
      </c>
      <c r="F111" s="423"/>
      <c r="G111" s="397" t="s">
        <v>14</v>
      </c>
      <c r="H111" s="397"/>
      <c r="I111" s="427">
        <f>SUM(I109:J110)</f>
        <v>0</v>
      </c>
      <c r="J111" s="427"/>
    </row>
    <row r="112" spans="1:10" ht="15" customHeight="1" x14ac:dyDescent="0.2">
      <c r="B112" s="126" t="s">
        <v>121</v>
      </c>
      <c r="C112" s="127"/>
      <c r="D112" s="127"/>
      <c r="E112" s="127"/>
      <c r="F112" s="127"/>
      <c r="G112" s="128"/>
      <c r="H112" s="128"/>
      <c r="I112" s="425">
        <f>I111</f>
        <v>0</v>
      </c>
      <c r="J112" s="425"/>
    </row>
    <row r="113" spans="1:10" x14ac:dyDescent="0.2">
      <c r="J113" s="129"/>
    </row>
    <row r="114" spans="1:10" x14ac:dyDescent="0.2">
      <c r="J114" s="129"/>
    </row>
    <row r="115" spans="1:10" x14ac:dyDescent="0.2">
      <c r="C115" s="93" t="s">
        <v>109</v>
      </c>
    </row>
    <row r="117" spans="1:10" ht="28.15" customHeight="1" x14ac:dyDescent="0.2">
      <c r="A117" s="110" t="s">
        <v>3</v>
      </c>
      <c r="B117" s="382" t="s">
        <v>16</v>
      </c>
      <c r="C117" s="382"/>
      <c r="D117" s="382"/>
      <c r="E117" s="382" t="s">
        <v>82</v>
      </c>
      <c r="F117" s="382"/>
      <c r="G117" s="382" t="s">
        <v>83</v>
      </c>
      <c r="H117" s="382"/>
      <c r="I117" s="382" t="s">
        <v>84</v>
      </c>
      <c r="J117" s="382"/>
    </row>
    <row r="118" spans="1:10" x14ac:dyDescent="0.2">
      <c r="A118" s="151">
        <v>1</v>
      </c>
      <c r="B118" s="399">
        <v>2</v>
      </c>
      <c r="C118" s="399"/>
      <c r="D118" s="399"/>
      <c r="E118" s="399">
        <v>3</v>
      </c>
      <c r="F118" s="399"/>
      <c r="G118" s="366">
        <v>4</v>
      </c>
      <c r="H118" s="366"/>
      <c r="I118" s="366">
        <v>5</v>
      </c>
      <c r="J118" s="366"/>
    </row>
    <row r="119" spans="1:10" x14ac:dyDescent="0.2">
      <c r="A119" s="130">
        <v>1</v>
      </c>
      <c r="B119" s="372" t="s">
        <v>423</v>
      </c>
      <c r="C119" s="372"/>
      <c r="D119" s="372"/>
      <c r="E119" s="404" t="s">
        <v>422</v>
      </c>
      <c r="F119" s="405"/>
      <c r="G119" s="375" t="s">
        <v>127</v>
      </c>
      <c r="H119" s="375"/>
      <c r="I119" s="371"/>
      <c r="J119" s="371"/>
    </row>
    <row r="120" spans="1:10" ht="24" customHeight="1" x14ac:dyDescent="0.2">
      <c r="A120" s="130">
        <v>2</v>
      </c>
      <c r="B120" s="372" t="s">
        <v>153</v>
      </c>
      <c r="C120" s="372"/>
      <c r="D120" s="372"/>
      <c r="E120" s="406"/>
      <c r="F120" s="407"/>
      <c r="G120" s="375" t="s">
        <v>127</v>
      </c>
      <c r="H120" s="375"/>
      <c r="I120" s="371">
        <v>38400</v>
      </c>
      <c r="J120" s="371"/>
    </row>
    <row r="121" spans="1:10" x14ac:dyDescent="0.2">
      <c r="A121" s="130">
        <v>3</v>
      </c>
      <c r="B121" s="372" t="s">
        <v>112</v>
      </c>
      <c r="C121" s="372"/>
      <c r="D121" s="372"/>
      <c r="E121" s="406"/>
      <c r="F121" s="407"/>
      <c r="G121" s="375" t="s">
        <v>127</v>
      </c>
      <c r="H121" s="375"/>
      <c r="I121" s="371">
        <v>7800</v>
      </c>
      <c r="J121" s="371"/>
    </row>
    <row r="122" spans="1:10" x14ac:dyDescent="0.2">
      <c r="A122" s="130">
        <v>4</v>
      </c>
      <c r="B122" s="372" t="s">
        <v>433</v>
      </c>
      <c r="C122" s="372"/>
      <c r="D122" s="372"/>
      <c r="E122" s="408"/>
      <c r="F122" s="407"/>
      <c r="G122" s="375" t="s">
        <v>127</v>
      </c>
      <c r="H122" s="375"/>
      <c r="I122" s="371"/>
      <c r="J122" s="371"/>
    </row>
    <row r="123" spans="1:10" x14ac:dyDescent="0.2">
      <c r="A123" s="130">
        <v>5</v>
      </c>
      <c r="B123" s="372" t="s">
        <v>434</v>
      </c>
      <c r="C123" s="372"/>
      <c r="D123" s="372"/>
      <c r="E123" s="408"/>
      <c r="F123" s="407"/>
      <c r="G123" s="375" t="s">
        <v>127</v>
      </c>
      <c r="H123" s="375"/>
      <c r="I123" s="371">
        <v>24000</v>
      </c>
      <c r="J123" s="371"/>
    </row>
    <row r="124" spans="1:10" ht="24.6" customHeight="1" x14ac:dyDescent="0.2">
      <c r="A124" s="130">
        <v>6</v>
      </c>
      <c r="B124" s="372" t="s">
        <v>440</v>
      </c>
      <c r="C124" s="372"/>
      <c r="D124" s="372"/>
      <c r="E124" s="406"/>
      <c r="F124" s="407"/>
      <c r="G124" s="375" t="s">
        <v>127</v>
      </c>
      <c r="H124" s="375"/>
      <c r="I124" s="371"/>
      <c r="J124" s="371"/>
    </row>
    <row r="125" spans="1:10" ht="24.6" customHeight="1" x14ac:dyDescent="0.2">
      <c r="A125" s="130">
        <v>7</v>
      </c>
      <c r="B125" s="372" t="s">
        <v>510</v>
      </c>
      <c r="C125" s="372"/>
      <c r="D125" s="372"/>
      <c r="E125" s="408"/>
      <c r="F125" s="407"/>
      <c r="G125" s="375">
        <v>2</v>
      </c>
      <c r="H125" s="375"/>
      <c r="I125" s="371">
        <v>52200</v>
      </c>
      <c r="J125" s="371"/>
    </row>
    <row r="126" spans="1:10" x14ac:dyDescent="0.2">
      <c r="A126" s="130">
        <v>8</v>
      </c>
      <c r="B126" s="411" t="s">
        <v>435</v>
      </c>
      <c r="C126" s="424"/>
      <c r="D126" s="412"/>
      <c r="E126" s="406"/>
      <c r="F126" s="407"/>
      <c r="G126" s="375">
        <v>2</v>
      </c>
      <c r="H126" s="375"/>
      <c r="I126" s="409"/>
      <c r="J126" s="410"/>
    </row>
    <row r="127" spans="1:10" x14ac:dyDescent="0.2">
      <c r="A127" s="130">
        <v>9</v>
      </c>
      <c r="B127" s="411" t="s">
        <v>511</v>
      </c>
      <c r="C127" s="424"/>
      <c r="D127" s="412"/>
      <c r="E127" s="406"/>
      <c r="F127" s="407"/>
      <c r="G127" s="411">
        <v>12</v>
      </c>
      <c r="H127" s="412"/>
      <c r="I127" s="409">
        <v>21000</v>
      </c>
      <c r="J127" s="410"/>
    </row>
    <row r="128" spans="1:10" x14ac:dyDescent="0.2">
      <c r="A128" s="130">
        <v>10</v>
      </c>
      <c r="B128" s="372" t="s">
        <v>130</v>
      </c>
      <c r="C128" s="372"/>
      <c r="D128" s="372"/>
      <c r="E128" s="406"/>
      <c r="F128" s="407"/>
      <c r="G128" s="375" t="s">
        <v>413</v>
      </c>
      <c r="H128" s="375"/>
      <c r="I128" s="371">
        <v>3600</v>
      </c>
      <c r="J128" s="371"/>
    </row>
    <row r="129" spans="1:10" ht="19.5" customHeight="1" x14ac:dyDescent="0.2">
      <c r="A129" s="130">
        <v>11</v>
      </c>
      <c r="B129" s="372" t="s">
        <v>131</v>
      </c>
      <c r="C129" s="372"/>
      <c r="D129" s="372"/>
      <c r="E129" s="406"/>
      <c r="F129" s="407"/>
      <c r="G129" s="375">
        <v>4</v>
      </c>
      <c r="H129" s="375"/>
      <c r="I129" s="371">
        <v>5400</v>
      </c>
      <c r="J129" s="371"/>
    </row>
    <row r="130" spans="1:10" x14ac:dyDescent="0.2">
      <c r="A130" s="131"/>
      <c r="B130" s="420" t="s">
        <v>13</v>
      </c>
      <c r="C130" s="420"/>
      <c r="D130" s="420"/>
      <c r="E130" s="420" t="s">
        <v>14</v>
      </c>
      <c r="F130" s="420"/>
      <c r="G130" s="420" t="s">
        <v>14</v>
      </c>
      <c r="H130" s="420"/>
      <c r="I130" s="421">
        <f>SUM(I119:J129)</f>
        <v>152400</v>
      </c>
      <c r="J130" s="421"/>
    </row>
    <row r="131" spans="1:10" x14ac:dyDescent="0.2">
      <c r="A131" s="132"/>
      <c r="B131" s="133"/>
      <c r="C131" s="133"/>
      <c r="D131" s="133"/>
      <c r="E131" s="133"/>
      <c r="F131" s="133"/>
      <c r="G131" s="133"/>
      <c r="H131" s="133"/>
      <c r="I131" s="134"/>
      <c r="J131" s="134"/>
    </row>
    <row r="132" spans="1:10" x14ac:dyDescent="0.2">
      <c r="B132" s="129" t="s">
        <v>121</v>
      </c>
      <c r="C132" s="129"/>
      <c r="D132" s="129"/>
      <c r="E132" s="135"/>
      <c r="F132" s="108"/>
      <c r="G132" s="108"/>
      <c r="H132" s="108"/>
      <c r="I132" s="426">
        <f>I130</f>
        <v>152400</v>
      </c>
      <c r="J132" s="426"/>
    </row>
    <row r="133" spans="1:10" x14ac:dyDescent="0.2">
      <c r="B133" s="129"/>
      <c r="C133" s="129"/>
      <c r="D133" s="129"/>
      <c r="E133" s="135"/>
      <c r="F133" s="108"/>
      <c r="G133" s="108"/>
      <c r="H133" s="108"/>
      <c r="I133" s="108"/>
      <c r="J133" s="108"/>
    </row>
    <row r="134" spans="1:10" x14ac:dyDescent="0.2">
      <c r="B134" s="149"/>
      <c r="C134" s="149" t="s">
        <v>110</v>
      </c>
      <c r="D134" s="149"/>
    </row>
    <row r="135" spans="1:10" x14ac:dyDescent="0.2">
      <c r="B135" s="149"/>
      <c r="C135" s="149"/>
      <c r="D135" s="149"/>
    </row>
    <row r="136" spans="1:10" ht="22.15" customHeight="1" x14ac:dyDescent="0.2">
      <c r="A136" s="110" t="s">
        <v>3</v>
      </c>
      <c r="B136" s="396" t="s">
        <v>16</v>
      </c>
      <c r="C136" s="422"/>
      <c r="D136" s="422"/>
      <c r="E136" s="422"/>
      <c r="F136" s="423"/>
      <c r="G136" s="382" t="s">
        <v>85</v>
      </c>
      <c r="H136" s="382"/>
      <c r="I136" s="382" t="s">
        <v>86</v>
      </c>
      <c r="J136" s="382"/>
    </row>
    <row r="137" spans="1:10" s="120" customFormat="1" ht="9.6" customHeight="1" x14ac:dyDescent="0.2">
      <c r="A137" s="112">
        <v>1</v>
      </c>
      <c r="B137" s="428">
        <v>2</v>
      </c>
      <c r="C137" s="429"/>
      <c r="D137" s="429"/>
      <c r="E137" s="429"/>
      <c r="F137" s="430"/>
      <c r="G137" s="393">
        <v>3</v>
      </c>
      <c r="H137" s="393"/>
      <c r="I137" s="393">
        <v>4</v>
      </c>
      <c r="J137" s="393"/>
    </row>
    <row r="138" spans="1:10" x14ac:dyDescent="0.2">
      <c r="A138" s="151">
        <v>1</v>
      </c>
      <c r="B138" s="389" t="s">
        <v>132</v>
      </c>
      <c r="C138" s="413"/>
      <c r="D138" s="413"/>
      <c r="E138" s="413"/>
      <c r="F138" s="401"/>
      <c r="G138" s="366">
        <v>12</v>
      </c>
      <c r="H138" s="366"/>
      <c r="I138" s="367">
        <v>174000</v>
      </c>
      <c r="J138" s="367"/>
    </row>
    <row r="139" spans="1:10" x14ac:dyDescent="0.2">
      <c r="A139" s="151">
        <v>2</v>
      </c>
      <c r="B139" s="389" t="s">
        <v>436</v>
      </c>
      <c r="C139" s="413"/>
      <c r="D139" s="413"/>
      <c r="E139" s="413"/>
      <c r="F139" s="401"/>
      <c r="G139" s="366">
        <v>12</v>
      </c>
      <c r="H139" s="366"/>
      <c r="I139" s="367">
        <v>14000</v>
      </c>
      <c r="J139" s="367"/>
    </row>
    <row r="140" spans="1:10" x14ac:dyDescent="0.2">
      <c r="A140" s="151">
        <v>3</v>
      </c>
      <c r="B140" s="389" t="s">
        <v>514</v>
      </c>
      <c r="C140" s="413"/>
      <c r="D140" s="413"/>
      <c r="E140" s="413"/>
      <c r="F140" s="401"/>
      <c r="G140" s="366">
        <v>1</v>
      </c>
      <c r="H140" s="366"/>
      <c r="I140" s="367">
        <v>5000</v>
      </c>
      <c r="J140" s="367"/>
    </row>
    <row r="141" spans="1:10" x14ac:dyDescent="0.2">
      <c r="A141" s="151">
        <v>4</v>
      </c>
      <c r="B141" s="389" t="s">
        <v>513</v>
      </c>
      <c r="C141" s="413"/>
      <c r="D141" s="413"/>
      <c r="E141" s="413"/>
      <c r="F141" s="401"/>
      <c r="G141" s="366">
        <v>1</v>
      </c>
      <c r="H141" s="366"/>
      <c r="I141" s="367">
        <v>10000</v>
      </c>
      <c r="J141" s="367"/>
    </row>
    <row r="142" spans="1:10" x14ac:dyDescent="0.2">
      <c r="A142" s="151">
        <v>5</v>
      </c>
      <c r="B142" s="389" t="s">
        <v>113</v>
      </c>
      <c r="C142" s="413"/>
      <c r="D142" s="413"/>
      <c r="E142" s="413"/>
      <c r="F142" s="401"/>
      <c r="G142" s="366">
        <v>1</v>
      </c>
      <c r="H142" s="366"/>
      <c r="I142" s="367">
        <v>29700</v>
      </c>
      <c r="J142" s="367"/>
    </row>
    <row r="143" spans="1:10" x14ac:dyDescent="0.2">
      <c r="A143" s="151">
        <v>6</v>
      </c>
      <c r="B143" s="389" t="s">
        <v>437</v>
      </c>
      <c r="C143" s="413"/>
      <c r="D143" s="413"/>
      <c r="E143" s="413"/>
      <c r="F143" s="401"/>
      <c r="G143" s="366">
        <v>1</v>
      </c>
      <c r="H143" s="366"/>
      <c r="I143" s="367">
        <v>13500</v>
      </c>
      <c r="J143" s="367"/>
    </row>
    <row r="144" spans="1:10" x14ac:dyDescent="0.2">
      <c r="A144" s="151">
        <v>7</v>
      </c>
      <c r="B144" s="389" t="s">
        <v>512</v>
      </c>
      <c r="C144" s="413"/>
      <c r="D144" s="413"/>
      <c r="E144" s="413"/>
      <c r="F144" s="401"/>
      <c r="G144" s="366">
        <v>1</v>
      </c>
      <c r="H144" s="366"/>
      <c r="I144" s="367">
        <v>27000</v>
      </c>
      <c r="J144" s="367"/>
    </row>
    <row r="145" spans="1:10" ht="10.9" customHeight="1" x14ac:dyDescent="0.2">
      <c r="A145" s="151">
        <v>8</v>
      </c>
      <c r="B145" s="389" t="s">
        <v>154</v>
      </c>
      <c r="C145" s="413"/>
      <c r="D145" s="413"/>
      <c r="E145" s="413"/>
      <c r="F145" s="401"/>
      <c r="G145" s="366">
        <v>1</v>
      </c>
      <c r="H145" s="366"/>
      <c r="I145" s="367"/>
      <c r="J145" s="367"/>
    </row>
    <row r="146" spans="1:10" x14ac:dyDescent="0.2">
      <c r="A146" s="151">
        <v>9</v>
      </c>
      <c r="B146" s="389" t="s">
        <v>114</v>
      </c>
      <c r="C146" s="413"/>
      <c r="D146" s="413"/>
      <c r="E146" s="413"/>
      <c r="F146" s="401"/>
      <c r="G146" s="366">
        <v>1</v>
      </c>
      <c r="H146" s="366"/>
      <c r="I146" s="367"/>
      <c r="J146" s="367"/>
    </row>
    <row r="147" spans="1:10" x14ac:dyDescent="0.2">
      <c r="A147" s="151">
        <v>10</v>
      </c>
      <c r="B147" s="414" t="s">
        <v>438</v>
      </c>
      <c r="C147" s="415"/>
      <c r="D147" s="415"/>
      <c r="E147" s="415"/>
      <c r="F147" s="416"/>
      <c r="G147" s="366">
        <v>1</v>
      </c>
      <c r="H147" s="366"/>
      <c r="I147" s="367"/>
      <c r="J147" s="367"/>
    </row>
    <row r="148" spans="1:10" x14ac:dyDescent="0.2">
      <c r="A148" s="151"/>
      <c r="B148" s="389" t="s">
        <v>13</v>
      </c>
      <c r="C148" s="413"/>
      <c r="D148" s="413"/>
      <c r="E148" s="413"/>
      <c r="F148" s="401"/>
      <c r="G148" s="367" t="s">
        <v>14</v>
      </c>
      <c r="H148" s="367"/>
      <c r="I148" s="417">
        <f>SUM(I138:I147)</f>
        <v>273200</v>
      </c>
      <c r="J148" s="417"/>
    </row>
    <row r="149" spans="1:10" x14ac:dyDescent="0.2">
      <c r="B149" s="136" t="s">
        <v>121</v>
      </c>
      <c r="C149" s="136"/>
      <c r="D149" s="136"/>
      <c r="E149" s="157"/>
      <c r="F149" s="116"/>
      <c r="G149" s="116"/>
      <c r="H149" s="116"/>
      <c r="I149" s="418">
        <f>I148</f>
        <v>273200</v>
      </c>
      <c r="J149" s="418"/>
    </row>
    <row r="150" spans="1:10" x14ac:dyDescent="0.2">
      <c r="B150" s="136"/>
      <c r="C150" s="136"/>
      <c r="D150" s="136"/>
      <c r="E150" s="157"/>
      <c r="F150" s="116"/>
      <c r="G150" s="116"/>
      <c r="H150" s="116"/>
      <c r="I150" s="161"/>
      <c r="J150" s="161"/>
    </row>
    <row r="151" spans="1:10" x14ac:dyDescent="0.2">
      <c r="B151" s="137"/>
      <c r="C151" s="137"/>
      <c r="D151" s="137"/>
      <c r="E151" s="137"/>
      <c r="F151" s="137"/>
      <c r="G151" s="125"/>
      <c r="H151" s="125"/>
      <c r="I151" s="403"/>
      <c r="J151" s="403"/>
    </row>
    <row r="152" spans="1:10" x14ac:dyDescent="0.2">
      <c r="B152" s="93" t="s">
        <v>87</v>
      </c>
      <c r="D152" s="150"/>
      <c r="E152" s="93"/>
    </row>
    <row r="154" spans="1:10" ht="22.15" customHeight="1" x14ac:dyDescent="0.2">
      <c r="A154" s="110" t="s">
        <v>3</v>
      </c>
      <c r="B154" s="382" t="s">
        <v>16</v>
      </c>
      <c r="C154" s="382"/>
      <c r="D154" s="382"/>
      <c r="E154" s="382" t="s">
        <v>79</v>
      </c>
      <c r="F154" s="382"/>
      <c r="G154" s="382" t="s">
        <v>88</v>
      </c>
      <c r="H154" s="382"/>
      <c r="I154" s="382" t="s">
        <v>124</v>
      </c>
      <c r="J154" s="382"/>
    </row>
    <row r="155" spans="1:10" x14ac:dyDescent="0.2">
      <c r="A155" s="151">
        <v>1</v>
      </c>
      <c r="B155" s="399">
        <v>2</v>
      </c>
      <c r="C155" s="399"/>
      <c r="D155" s="399"/>
      <c r="E155" s="399">
        <v>3</v>
      </c>
      <c r="F155" s="399"/>
      <c r="G155" s="366">
        <v>4</v>
      </c>
      <c r="H155" s="366"/>
      <c r="I155" s="366">
        <v>5</v>
      </c>
      <c r="J155" s="366"/>
    </row>
    <row r="156" spans="1:10" x14ac:dyDescent="0.2">
      <c r="A156" s="151"/>
      <c r="B156" s="372" t="s">
        <v>414</v>
      </c>
      <c r="C156" s="372"/>
      <c r="D156" s="372"/>
      <c r="E156" s="371">
        <v>50</v>
      </c>
      <c r="F156" s="371"/>
      <c r="G156" s="373">
        <v>200</v>
      </c>
      <c r="H156" s="374"/>
      <c r="I156" s="373">
        <v>32300</v>
      </c>
      <c r="J156" s="374"/>
    </row>
    <row r="157" spans="1:10" x14ac:dyDescent="0.2">
      <c r="A157" s="151"/>
      <c r="B157" s="372" t="s">
        <v>415</v>
      </c>
      <c r="C157" s="372"/>
      <c r="D157" s="372"/>
      <c r="E157" s="371">
        <v>35.090000000000003</v>
      </c>
      <c r="F157" s="371"/>
      <c r="G157" s="373">
        <v>250.01400000000001</v>
      </c>
      <c r="H157" s="374"/>
      <c r="I157" s="373"/>
      <c r="J157" s="374"/>
    </row>
    <row r="158" spans="1:10" x14ac:dyDescent="0.2">
      <c r="A158" s="151"/>
      <c r="B158" s="372"/>
      <c r="C158" s="372"/>
      <c r="D158" s="372"/>
      <c r="E158" s="371"/>
      <c r="F158" s="371"/>
      <c r="G158" s="373"/>
      <c r="H158" s="374"/>
      <c r="I158" s="373"/>
      <c r="J158" s="374"/>
    </row>
    <row r="159" spans="1:10" x14ac:dyDescent="0.2">
      <c r="A159" s="151"/>
      <c r="B159" s="372"/>
      <c r="C159" s="372"/>
      <c r="D159" s="372"/>
      <c r="E159" s="371"/>
      <c r="F159" s="371"/>
      <c r="G159" s="373"/>
      <c r="H159" s="374"/>
      <c r="I159" s="373"/>
      <c r="J159" s="374"/>
    </row>
    <row r="160" spans="1:10" x14ac:dyDescent="0.2">
      <c r="A160" s="151"/>
      <c r="B160" s="372" t="s">
        <v>13</v>
      </c>
      <c r="C160" s="372"/>
      <c r="D160" s="372"/>
      <c r="E160" s="371"/>
      <c r="F160" s="371"/>
      <c r="G160" s="371"/>
      <c r="H160" s="371"/>
      <c r="I160" s="371">
        <f>SUM(I156:I159)</f>
        <v>32300</v>
      </c>
      <c r="J160" s="371"/>
    </row>
    <row r="161" spans="1:14" x14ac:dyDescent="0.2">
      <c r="B161" s="149"/>
      <c r="C161" s="149"/>
      <c r="D161" s="149"/>
    </row>
    <row r="162" spans="1:14" x14ac:dyDescent="0.2">
      <c r="B162" s="136" t="s">
        <v>121</v>
      </c>
      <c r="C162" s="149"/>
      <c r="D162" s="149"/>
      <c r="I162" s="369">
        <f>I160</f>
        <v>32300</v>
      </c>
      <c r="J162" s="370"/>
    </row>
    <row r="163" spans="1:14" x14ac:dyDescent="0.2">
      <c r="B163" s="149"/>
      <c r="C163" s="149"/>
      <c r="D163" s="149"/>
    </row>
    <row r="165" spans="1:14" x14ac:dyDescent="0.2">
      <c r="B165" s="109"/>
      <c r="C165" s="109"/>
      <c r="D165" s="109"/>
      <c r="E165" s="156"/>
      <c r="F165" s="109"/>
      <c r="G165" s="109"/>
      <c r="H165" s="109"/>
      <c r="I165" s="369"/>
      <c r="J165" s="370"/>
    </row>
    <row r="166" spans="1:14" x14ac:dyDescent="0.2">
      <c r="B166" s="93" t="s">
        <v>115</v>
      </c>
      <c r="J166" s="116">
        <f>J59+I71+I88+I103+I132+I149+I162</f>
        <v>8955930</v>
      </c>
      <c r="K166" s="108">
        <f>I83+I84+I85+I120+I121+I123+I125+I127+I128+I129+I138+I139+I141+I142+I143+I144+I156+I86+I140</f>
        <v>503500</v>
      </c>
      <c r="N166" s="108"/>
    </row>
    <row r="167" spans="1:14" x14ac:dyDescent="0.2">
      <c r="K167" s="108"/>
    </row>
    <row r="168" spans="1:14" x14ac:dyDescent="0.2">
      <c r="B168" s="109" t="s">
        <v>128</v>
      </c>
      <c r="C168" s="109"/>
      <c r="D168" s="109"/>
      <c r="E168" s="156"/>
      <c r="F168" s="109"/>
      <c r="G168" s="109"/>
      <c r="H168" s="109"/>
      <c r="I168" s="109"/>
      <c r="J168" s="116">
        <f>I88+I103+I112+I132+I149+I162</f>
        <v>595100</v>
      </c>
    </row>
    <row r="169" spans="1:14" x14ac:dyDescent="0.2">
      <c r="B169" s="109"/>
      <c r="C169" s="109"/>
      <c r="D169" s="109"/>
      <c r="E169" s="156"/>
      <c r="F169" s="109"/>
      <c r="G169" s="109"/>
      <c r="H169" s="109"/>
      <c r="I169" s="109"/>
      <c r="J169" s="109"/>
    </row>
    <row r="170" spans="1:14" ht="15" customHeight="1" x14ac:dyDescent="0.25">
      <c r="A170" s="363" t="s">
        <v>479</v>
      </c>
      <c r="B170" s="363"/>
      <c r="C170" s="363"/>
      <c r="D170" s="363"/>
      <c r="E170" s="364" t="s">
        <v>480</v>
      </c>
      <c r="F170" s="365"/>
    </row>
    <row r="171" spans="1:14" ht="15" x14ac:dyDescent="0.25">
      <c r="A171" s="151"/>
      <c r="B171" s="360" t="s">
        <v>481</v>
      </c>
      <c r="C171" s="359"/>
      <c r="D171" s="359"/>
      <c r="E171" s="159" t="s">
        <v>482</v>
      </c>
      <c r="F171" s="151" t="s">
        <v>483</v>
      </c>
    </row>
    <row r="172" spans="1:14" ht="15" hidden="1" x14ac:dyDescent="0.25">
      <c r="A172" s="159">
        <v>1</v>
      </c>
      <c r="B172" s="359" t="s">
        <v>484</v>
      </c>
      <c r="C172" s="359"/>
      <c r="D172" s="359"/>
      <c r="E172" s="159">
        <v>212</v>
      </c>
      <c r="F172" s="138">
        <f>I68</f>
        <v>0</v>
      </c>
    </row>
    <row r="173" spans="1:14" ht="15" x14ac:dyDescent="0.25">
      <c r="A173" s="159">
        <v>2</v>
      </c>
      <c r="B173" s="359" t="s">
        <v>485</v>
      </c>
      <c r="C173" s="359"/>
      <c r="D173" s="359"/>
      <c r="E173" s="159">
        <v>223</v>
      </c>
      <c r="F173" s="138">
        <f>I95+I97+I98+I101</f>
        <v>6500</v>
      </c>
    </row>
    <row r="174" spans="1:14" ht="15" x14ac:dyDescent="0.25">
      <c r="A174" s="159">
        <v>3</v>
      </c>
      <c r="B174" s="359" t="s">
        <v>486</v>
      </c>
      <c r="C174" s="359"/>
      <c r="D174" s="359"/>
      <c r="E174" s="159">
        <v>221</v>
      </c>
      <c r="F174" s="138">
        <f>I83+I84+I86+I85</f>
        <v>45600</v>
      </c>
    </row>
    <row r="175" spans="1:14" ht="15" x14ac:dyDescent="0.25">
      <c r="A175" s="159">
        <v>4</v>
      </c>
      <c r="B175" s="359" t="s">
        <v>492</v>
      </c>
      <c r="C175" s="359"/>
      <c r="D175" s="359"/>
      <c r="E175" s="159">
        <v>224</v>
      </c>
      <c r="F175" s="138">
        <f>I111</f>
        <v>0</v>
      </c>
    </row>
    <row r="176" spans="1:14" ht="15" x14ac:dyDescent="0.25">
      <c r="A176" s="159">
        <v>4</v>
      </c>
      <c r="B176" s="368" t="s">
        <v>487</v>
      </c>
      <c r="C176" s="368"/>
      <c r="D176" s="368"/>
      <c r="E176" s="159">
        <v>225</v>
      </c>
      <c r="F176" s="138">
        <f>I130</f>
        <v>152400</v>
      </c>
    </row>
    <row r="177" spans="1:6" ht="15" x14ac:dyDescent="0.25">
      <c r="A177" s="159">
        <v>5</v>
      </c>
      <c r="B177" s="152" t="s">
        <v>488</v>
      </c>
      <c r="C177" s="151"/>
      <c r="D177" s="151"/>
      <c r="E177" s="159">
        <v>226</v>
      </c>
      <c r="F177" s="138">
        <f>I148</f>
        <v>273200</v>
      </c>
    </row>
    <row r="178" spans="1:6" ht="15.75" hidden="1" x14ac:dyDescent="0.25">
      <c r="A178" s="159">
        <v>6</v>
      </c>
      <c r="B178" s="362" t="s">
        <v>489</v>
      </c>
      <c r="C178" s="362"/>
      <c r="D178" s="362"/>
      <c r="E178" s="159">
        <v>310</v>
      </c>
      <c r="F178" s="138"/>
    </row>
    <row r="179" spans="1:6" ht="15" x14ac:dyDescent="0.25">
      <c r="A179" s="159">
        <v>7</v>
      </c>
      <c r="B179" s="360" t="s">
        <v>490</v>
      </c>
      <c r="C179" s="359"/>
      <c r="D179" s="359"/>
      <c r="E179" s="159">
        <v>342</v>
      </c>
      <c r="F179" s="138">
        <f>I162+I163+I164+I165</f>
        <v>32300</v>
      </c>
    </row>
    <row r="180" spans="1:6" ht="15" hidden="1" x14ac:dyDescent="0.25">
      <c r="A180" s="159">
        <v>8</v>
      </c>
      <c r="B180" s="360" t="s">
        <v>490</v>
      </c>
      <c r="C180" s="359"/>
      <c r="D180" s="359"/>
      <c r="E180" s="159">
        <v>346</v>
      </c>
      <c r="F180" s="138">
        <f>I161</f>
        <v>0</v>
      </c>
    </row>
    <row r="181" spans="1:6" ht="15" hidden="1" x14ac:dyDescent="0.25">
      <c r="A181" s="159">
        <v>9</v>
      </c>
      <c r="B181" s="360" t="s">
        <v>491</v>
      </c>
      <c r="C181" s="359"/>
      <c r="D181" s="359"/>
      <c r="E181" s="159">
        <v>341</v>
      </c>
      <c r="F181" s="138"/>
    </row>
    <row r="182" spans="1:6" ht="15" x14ac:dyDescent="0.25">
      <c r="A182" s="151"/>
      <c r="B182" s="360"/>
      <c r="C182" s="359"/>
      <c r="D182" s="359"/>
      <c r="E182" s="159"/>
      <c r="F182" s="139">
        <f>SUM(F172:F181)</f>
        <v>510000</v>
      </c>
    </row>
    <row r="184" spans="1:6" ht="15.75" x14ac:dyDescent="0.25">
      <c r="A184" s="363" t="s">
        <v>479</v>
      </c>
      <c r="B184" s="363"/>
      <c r="C184" s="363"/>
      <c r="D184" s="363"/>
      <c r="E184" s="364" t="s">
        <v>493</v>
      </c>
      <c r="F184" s="365"/>
    </row>
    <row r="185" spans="1:6" ht="15" x14ac:dyDescent="0.25">
      <c r="A185" s="151"/>
      <c r="B185" s="360" t="s">
        <v>481</v>
      </c>
      <c r="C185" s="359"/>
      <c r="D185" s="359"/>
      <c r="E185" s="159" t="s">
        <v>482</v>
      </c>
      <c r="F185" s="151" t="s">
        <v>483</v>
      </c>
    </row>
    <row r="186" spans="1:6" ht="15" x14ac:dyDescent="0.25">
      <c r="A186" s="159">
        <v>2</v>
      </c>
      <c r="B186" s="359" t="s">
        <v>485</v>
      </c>
      <c r="C186" s="359"/>
      <c r="D186" s="359"/>
      <c r="E186" s="159">
        <v>223</v>
      </c>
      <c r="F186" s="138">
        <f>I94+I96</f>
        <v>85100</v>
      </c>
    </row>
    <row r="187" spans="1:6" ht="15" x14ac:dyDescent="0.25">
      <c r="A187" s="151"/>
      <c r="B187" s="360"/>
      <c r="C187" s="359"/>
      <c r="D187" s="359"/>
      <c r="E187" s="159"/>
      <c r="F187" s="106">
        <f>SUM(F186:F186)</f>
        <v>85100</v>
      </c>
    </row>
    <row r="189" spans="1:6" x14ac:dyDescent="0.2">
      <c r="A189" s="361" t="s">
        <v>418</v>
      </c>
      <c r="B189" s="361"/>
      <c r="C189" s="361"/>
      <c r="D189" s="361"/>
      <c r="E189" s="361"/>
      <c r="F189" s="140">
        <f>F182+F187</f>
        <v>595100</v>
      </c>
    </row>
  </sheetData>
  <mergeCells count="311">
    <mergeCell ref="B160:D160"/>
    <mergeCell ref="E160:F160"/>
    <mergeCell ref="G160:H160"/>
    <mergeCell ref="I160:J160"/>
    <mergeCell ref="B186:D186"/>
    <mergeCell ref="B187:D187"/>
    <mergeCell ref="A189:E189"/>
    <mergeCell ref="I165:J165"/>
    <mergeCell ref="A170:D170"/>
    <mergeCell ref="E170:F170"/>
    <mergeCell ref="B174:D174"/>
    <mergeCell ref="B180:D180"/>
    <mergeCell ref="B181:D181"/>
    <mergeCell ref="A184:D184"/>
    <mergeCell ref="E184:F184"/>
    <mergeCell ref="B185:D185"/>
    <mergeCell ref="B175:D175"/>
    <mergeCell ref="B176:D176"/>
    <mergeCell ref="B178:D178"/>
    <mergeCell ref="B182:D182"/>
    <mergeCell ref="B171:D171"/>
    <mergeCell ref="B172:D172"/>
    <mergeCell ref="I140:J140"/>
    <mergeCell ref="B141:F141"/>
    <mergeCell ref="B158:D158"/>
    <mergeCell ref="E158:F158"/>
    <mergeCell ref="G158:H158"/>
    <mergeCell ref="I158:J158"/>
    <mergeCell ref="B159:D159"/>
    <mergeCell ref="E159:F159"/>
    <mergeCell ref="G159:H159"/>
    <mergeCell ref="B146:F146"/>
    <mergeCell ref="G146:H146"/>
    <mergeCell ref="B147:F147"/>
    <mergeCell ref="G147:H147"/>
    <mergeCell ref="I147:J147"/>
    <mergeCell ref="B148:F148"/>
    <mergeCell ref="G148:H148"/>
    <mergeCell ref="I149:J149"/>
    <mergeCell ref="G142:H142"/>
    <mergeCell ref="G145:H145"/>
    <mergeCell ref="I148:J148"/>
    <mergeCell ref="B145:F145"/>
    <mergeCell ref="I146:J146"/>
    <mergeCell ref="B142:F142"/>
    <mergeCell ref="B143:F143"/>
    <mergeCell ref="B144:F144"/>
    <mergeCell ref="B111:D111"/>
    <mergeCell ref="E111:F111"/>
    <mergeCell ref="G111:H111"/>
    <mergeCell ref="I111:J111"/>
    <mergeCell ref="I112:J112"/>
    <mergeCell ref="E117:F117"/>
    <mergeCell ref="E118:F118"/>
    <mergeCell ref="E119:F129"/>
    <mergeCell ref="B128:D128"/>
    <mergeCell ref="G128:H128"/>
    <mergeCell ref="I128:J128"/>
    <mergeCell ref="B129:D129"/>
    <mergeCell ref="G129:H129"/>
    <mergeCell ref="B122:D122"/>
    <mergeCell ref="G122:H122"/>
    <mergeCell ref="B123:D123"/>
    <mergeCell ref="G123:H123"/>
    <mergeCell ref="I123:J123"/>
    <mergeCell ref="B124:D124"/>
    <mergeCell ref="G124:H124"/>
    <mergeCell ref="I124:J124"/>
    <mergeCell ref="B125:D125"/>
    <mergeCell ref="G125:H125"/>
    <mergeCell ref="B102:C102"/>
    <mergeCell ref="D102:E102"/>
    <mergeCell ref="G102:H102"/>
    <mergeCell ref="I102:J102"/>
    <mergeCell ref="I103:J103"/>
    <mergeCell ref="B109:D109"/>
    <mergeCell ref="E109:F109"/>
    <mergeCell ref="G109:H109"/>
    <mergeCell ref="B110:D110"/>
    <mergeCell ref="E110:F110"/>
    <mergeCell ref="G110:H110"/>
    <mergeCell ref="I110:J110"/>
    <mergeCell ref="B87:C87"/>
    <mergeCell ref="D87:E87"/>
    <mergeCell ref="G87:H87"/>
    <mergeCell ref="I88:J88"/>
    <mergeCell ref="B100:C100"/>
    <mergeCell ref="D100:E100"/>
    <mergeCell ref="G100:H100"/>
    <mergeCell ref="B101:C101"/>
    <mergeCell ref="D101:E101"/>
    <mergeCell ref="G101:H101"/>
    <mergeCell ref="I101:J101"/>
    <mergeCell ref="B92:C92"/>
    <mergeCell ref="D92:E92"/>
    <mergeCell ref="B93:C93"/>
    <mergeCell ref="D93:E93"/>
    <mergeCell ref="G93:H93"/>
    <mergeCell ref="I93:J93"/>
    <mergeCell ref="B95:C95"/>
    <mergeCell ref="D95:E95"/>
    <mergeCell ref="B94:C94"/>
    <mergeCell ref="D94:E94"/>
    <mergeCell ref="G94:H94"/>
    <mergeCell ref="I94:J94"/>
    <mergeCell ref="G95:H95"/>
    <mergeCell ref="B58:H58"/>
    <mergeCell ref="B173:D173"/>
    <mergeCell ref="B179:D179"/>
    <mergeCell ref="B139:F139"/>
    <mergeCell ref="G139:H139"/>
    <mergeCell ref="G120:H120"/>
    <mergeCell ref="D81:E81"/>
    <mergeCell ref="B70:D70"/>
    <mergeCell ref="E70:F70"/>
    <mergeCell ref="H70:I70"/>
    <mergeCell ref="H67:I67"/>
    <mergeCell ref="B68:D68"/>
    <mergeCell ref="E68:F68"/>
    <mergeCell ref="H68:I68"/>
    <mergeCell ref="I159:J159"/>
    <mergeCell ref="I162:J162"/>
    <mergeCell ref="B156:D156"/>
    <mergeCell ref="E156:F156"/>
    <mergeCell ref="G156:H156"/>
    <mergeCell ref="I156:J156"/>
    <mergeCell ref="B157:D157"/>
    <mergeCell ref="E157:F157"/>
    <mergeCell ref="G157:H157"/>
    <mergeCell ref="I157:J157"/>
    <mergeCell ref="B154:D154"/>
    <mergeCell ref="E154:F154"/>
    <mergeCell ref="G154:H154"/>
    <mergeCell ref="I154:J154"/>
    <mergeCell ref="B155:D155"/>
    <mergeCell ref="E155:F155"/>
    <mergeCell ref="G155:H155"/>
    <mergeCell ref="I155:J155"/>
    <mergeCell ref="I151:J151"/>
    <mergeCell ref="I125:J125"/>
    <mergeCell ref="I122:J122"/>
    <mergeCell ref="H66:I66"/>
    <mergeCell ref="B81:C81"/>
    <mergeCell ref="I120:J120"/>
    <mergeCell ref="G121:H121"/>
    <mergeCell ref="I121:J121"/>
    <mergeCell ref="G108:H108"/>
    <mergeCell ref="I108:J108"/>
    <mergeCell ref="I109:J109"/>
    <mergeCell ref="B82:C82"/>
    <mergeCell ref="D82:E82"/>
    <mergeCell ref="G82:H82"/>
    <mergeCell ref="I82:J82"/>
    <mergeCell ref="G86:H86"/>
    <mergeCell ref="I86:J86"/>
    <mergeCell ref="I87:J87"/>
    <mergeCell ref="I100:J100"/>
    <mergeCell ref="G85:H85"/>
    <mergeCell ref="I85:J85"/>
    <mergeCell ref="G83:H83"/>
    <mergeCell ref="B85:C85"/>
    <mergeCell ref="D85:E85"/>
    <mergeCell ref="B86:C86"/>
    <mergeCell ref="D86:E86"/>
    <mergeCell ref="B66:D66"/>
    <mergeCell ref="B34:D34"/>
    <mergeCell ref="E34:G34"/>
    <mergeCell ref="I84:J84"/>
    <mergeCell ref="B107:D107"/>
    <mergeCell ref="E107:F107"/>
    <mergeCell ref="G107:H107"/>
    <mergeCell ref="B108:D108"/>
    <mergeCell ref="E108:F108"/>
    <mergeCell ref="A35:D35"/>
    <mergeCell ref="E35:G35"/>
    <mergeCell ref="B52:H52"/>
    <mergeCell ref="B53:H53"/>
    <mergeCell ref="B54:H54"/>
    <mergeCell ref="B55:H55"/>
    <mergeCell ref="B56:H56"/>
    <mergeCell ref="B57:H57"/>
    <mergeCell ref="B43:H43"/>
    <mergeCell ref="B46:H46"/>
    <mergeCell ref="B47:H47"/>
    <mergeCell ref="B48:H48"/>
    <mergeCell ref="B49:H49"/>
    <mergeCell ref="B50:H50"/>
    <mergeCell ref="B42:H42"/>
    <mergeCell ref="B51:H51"/>
    <mergeCell ref="B29:D29"/>
    <mergeCell ref="E29:G29"/>
    <mergeCell ref="B30:D30"/>
    <mergeCell ref="E30:G30"/>
    <mergeCell ref="B31:D31"/>
    <mergeCell ref="E31:G31"/>
    <mergeCell ref="B32:D32"/>
    <mergeCell ref="E32:G32"/>
    <mergeCell ref="B33:D33"/>
    <mergeCell ref="E33:G33"/>
    <mergeCell ref="E26:G26"/>
    <mergeCell ref="B28:D28"/>
    <mergeCell ref="C4:J5"/>
    <mergeCell ref="C7:J7"/>
    <mergeCell ref="B12:D12"/>
    <mergeCell ref="E12:G12"/>
    <mergeCell ref="B13:D13"/>
    <mergeCell ref="E13:G13"/>
    <mergeCell ref="E14:G14"/>
    <mergeCell ref="B11:D11"/>
    <mergeCell ref="E11:G11"/>
    <mergeCell ref="B14:D14"/>
    <mergeCell ref="E66:F66"/>
    <mergeCell ref="B15:D15"/>
    <mergeCell ref="E15:G15"/>
    <mergeCell ref="B16:D16"/>
    <mergeCell ref="E16:G16"/>
    <mergeCell ref="B17:D17"/>
    <mergeCell ref="E17:G17"/>
    <mergeCell ref="A21:D21"/>
    <mergeCell ref="E21:G21"/>
    <mergeCell ref="B18:D18"/>
    <mergeCell ref="E18:G18"/>
    <mergeCell ref="B19:D19"/>
    <mergeCell ref="E19:G19"/>
    <mergeCell ref="B20:D20"/>
    <mergeCell ref="E20:G20"/>
    <mergeCell ref="B27:D27"/>
    <mergeCell ref="E27:G27"/>
    <mergeCell ref="E28:G28"/>
    <mergeCell ref="B25:D25"/>
    <mergeCell ref="C37:J38"/>
    <mergeCell ref="B44:H44"/>
    <mergeCell ref="B45:H45"/>
    <mergeCell ref="E25:G25"/>
    <mergeCell ref="B26:D26"/>
    <mergeCell ref="B69:D69"/>
    <mergeCell ref="E69:F69"/>
    <mergeCell ref="H69:I69"/>
    <mergeCell ref="G81:H81"/>
    <mergeCell ref="I81:J81"/>
    <mergeCell ref="B67:D67"/>
    <mergeCell ref="E67:F67"/>
    <mergeCell ref="I83:J83"/>
    <mergeCell ref="G84:H84"/>
    <mergeCell ref="B83:C83"/>
    <mergeCell ref="D83:E83"/>
    <mergeCell ref="B84:C84"/>
    <mergeCell ref="D84:E84"/>
    <mergeCell ref="I95:J95"/>
    <mergeCell ref="G92:H92"/>
    <mergeCell ref="I92:J92"/>
    <mergeCell ref="I98:J98"/>
    <mergeCell ref="B98:C98"/>
    <mergeCell ref="D98:E98"/>
    <mergeCell ref="G98:H98"/>
    <mergeCell ref="B97:C97"/>
    <mergeCell ref="D97:E97"/>
    <mergeCell ref="G96:H96"/>
    <mergeCell ref="I96:J96"/>
    <mergeCell ref="G97:H97"/>
    <mergeCell ref="I97:J97"/>
    <mergeCell ref="B96:C96"/>
    <mergeCell ref="D96:E96"/>
    <mergeCell ref="B99:C99"/>
    <mergeCell ref="D99:E99"/>
    <mergeCell ref="G99:H99"/>
    <mergeCell ref="I99:J99"/>
    <mergeCell ref="I145:J145"/>
    <mergeCell ref="I126:J126"/>
    <mergeCell ref="I107:J107"/>
    <mergeCell ref="G118:H118"/>
    <mergeCell ref="I118:J118"/>
    <mergeCell ref="G119:H119"/>
    <mergeCell ref="I119:J119"/>
    <mergeCell ref="B119:D119"/>
    <mergeCell ref="B120:D120"/>
    <mergeCell ref="B121:D121"/>
    <mergeCell ref="I117:J117"/>
    <mergeCell ref="B118:D118"/>
    <mergeCell ref="B117:D117"/>
    <mergeCell ref="G117:H117"/>
    <mergeCell ref="I142:J142"/>
    <mergeCell ref="G143:H143"/>
    <mergeCell ref="I143:J143"/>
    <mergeCell ref="B137:F137"/>
    <mergeCell ref="I138:J138"/>
    <mergeCell ref="G144:H144"/>
    <mergeCell ref="I144:J144"/>
    <mergeCell ref="G127:H127"/>
    <mergeCell ref="G126:H126"/>
    <mergeCell ref="G137:H137"/>
    <mergeCell ref="I137:J137"/>
    <mergeCell ref="G136:H136"/>
    <mergeCell ref="I136:J136"/>
    <mergeCell ref="I127:J127"/>
    <mergeCell ref="B136:F136"/>
    <mergeCell ref="I129:J129"/>
    <mergeCell ref="B127:D127"/>
    <mergeCell ref="G141:H141"/>
    <mergeCell ref="I141:J141"/>
    <mergeCell ref="B126:D126"/>
    <mergeCell ref="B130:D130"/>
    <mergeCell ref="E130:F130"/>
    <mergeCell ref="G130:H130"/>
    <mergeCell ref="I130:J130"/>
    <mergeCell ref="I132:J132"/>
    <mergeCell ref="B138:F138"/>
    <mergeCell ref="G138:H138"/>
    <mergeCell ref="I139:J139"/>
    <mergeCell ref="B140:F140"/>
    <mergeCell ref="G140:H140"/>
  </mergeCells>
  <pageMargins left="0.39370078740157483" right="0.39370078740157483" top="0.39370078740157483" bottom="0.39370078740157483" header="0.31496062992125984" footer="0.31496062992125984"/>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2:AB217"/>
  <sheetViews>
    <sheetView workbookViewId="0">
      <selection activeCell="M110" sqref="M110"/>
    </sheetView>
  </sheetViews>
  <sheetFormatPr defaultColWidth="8.85546875" defaultRowHeight="12" x14ac:dyDescent="0.2"/>
  <cols>
    <col min="1" max="1" width="4.7109375" style="6" customWidth="1"/>
    <col min="2" max="2" width="18.140625" style="6" customWidth="1"/>
    <col min="3" max="3" width="7.5703125" style="6" customWidth="1"/>
    <col min="4" max="4" width="25.28515625" style="6" customWidth="1"/>
    <col min="5" max="5" width="7.85546875" style="6" customWidth="1"/>
    <col min="6" max="6" width="7" style="6" customWidth="1"/>
    <col min="7" max="7" width="10.28515625" style="6" customWidth="1"/>
    <col min="8" max="8" width="7.85546875" style="6" customWidth="1"/>
    <col min="9" max="9" width="9.7109375" style="6" customWidth="1"/>
    <col min="10" max="10" width="11.28515625" style="6" customWidth="1"/>
    <col min="11" max="11" width="9.7109375" style="6" customWidth="1"/>
    <col min="12" max="12" width="10.140625" style="6" customWidth="1"/>
    <col min="13" max="16384" width="8.85546875" style="6"/>
  </cols>
  <sheetData>
    <row r="2" spans="1:28" x14ac:dyDescent="0.2">
      <c r="D2" s="6" t="s">
        <v>0</v>
      </c>
    </row>
    <row r="3" spans="1:28" ht="13.15" customHeight="1" x14ac:dyDescent="0.2">
      <c r="C3" s="1" t="s">
        <v>498</v>
      </c>
      <c r="D3" s="1"/>
      <c r="E3" s="1"/>
      <c r="F3" s="1"/>
      <c r="G3" s="1"/>
      <c r="H3" s="1"/>
      <c r="I3" s="1"/>
      <c r="J3" s="1"/>
      <c r="K3" s="164"/>
      <c r="L3" s="164"/>
      <c r="M3" s="164"/>
      <c r="N3" s="164"/>
      <c r="O3" s="164"/>
      <c r="P3" s="164"/>
      <c r="Q3" s="164"/>
      <c r="R3" s="164"/>
      <c r="S3" s="164"/>
      <c r="T3" s="164"/>
      <c r="U3" s="164"/>
      <c r="V3" s="164"/>
      <c r="W3" s="164"/>
      <c r="X3" s="164"/>
      <c r="Y3" s="164"/>
      <c r="Z3" s="164"/>
      <c r="AA3" s="164"/>
      <c r="AB3" s="164"/>
    </row>
    <row r="4" spans="1:28" ht="13.15" customHeight="1" x14ac:dyDescent="0.2">
      <c r="C4" s="462" t="s">
        <v>504</v>
      </c>
      <c r="D4" s="462"/>
      <c r="E4" s="462"/>
      <c r="F4" s="462"/>
      <c r="G4" s="462"/>
      <c r="H4" s="462"/>
      <c r="I4" s="462"/>
      <c r="J4" s="462"/>
      <c r="K4" s="164"/>
      <c r="L4" s="164"/>
      <c r="M4" s="164"/>
      <c r="N4" s="164"/>
      <c r="O4" s="164"/>
      <c r="P4" s="164"/>
      <c r="Q4" s="164"/>
      <c r="R4" s="164"/>
      <c r="S4" s="164"/>
      <c r="T4" s="164"/>
      <c r="U4" s="164"/>
      <c r="V4" s="164"/>
      <c r="W4" s="164"/>
      <c r="X4" s="164"/>
      <c r="Y4" s="164"/>
      <c r="Z4" s="164"/>
      <c r="AA4" s="164"/>
      <c r="AB4" s="164"/>
    </row>
    <row r="5" spans="1:28" ht="13.15" customHeight="1" x14ac:dyDescent="0.2">
      <c r="C5" s="462"/>
      <c r="D5" s="462"/>
      <c r="E5" s="462"/>
      <c r="F5" s="462"/>
      <c r="G5" s="462"/>
      <c r="H5" s="462"/>
      <c r="I5" s="462"/>
      <c r="J5" s="462"/>
      <c r="K5" s="164"/>
      <c r="L5" s="164"/>
      <c r="M5" s="164"/>
      <c r="N5" s="164"/>
      <c r="O5" s="164"/>
      <c r="P5" s="164"/>
      <c r="Q5" s="164"/>
      <c r="R5" s="164"/>
      <c r="S5" s="164"/>
      <c r="T5" s="164"/>
      <c r="U5" s="164"/>
      <c r="V5" s="164"/>
      <c r="W5" s="164"/>
      <c r="X5" s="164"/>
      <c r="Y5" s="164"/>
      <c r="Z5" s="164"/>
      <c r="AA5" s="164"/>
      <c r="AB5" s="164"/>
    </row>
    <row r="6" spans="1:28" ht="13.15" customHeight="1" x14ac:dyDescent="0.2">
      <c r="C6" s="463" t="s">
        <v>118</v>
      </c>
      <c r="D6" s="463"/>
      <c r="E6" s="463"/>
      <c r="F6" s="463"/>
      <c r="G6" s="463"/>
      <c r="H6" s="463"/>
      <c r="I6" s="463"/>
      <c r="J6" s="463"/>
      <c r="K6" s="164"/>
      <c r="L6" s="164"/>
      <c r="M6" s="164"/>
      <c r="N6" s="164"/>
      <c r="O6" s="164"/>
      <c r="P6" s="164"/>
      <c r="Q6" s="164"/>
      <c r="R6" s="164"/>
      <c r="S6" s="164"/>
      <c r="T6" s="164"/>
      <c r="U6" s="164"/>
      <c r="V6" s="164"/>
      <c r="W6" s="164"/>
      <c r="X6" s="164"/>
      <c r="Y6" s="164"/>
      <c r="Z6" s="164"/>
      <c r="AA6" s="164"/>
      <c r="AB6" s="164"/>
    </row>
    <row r="7" spans="1:28" ht="13.15" customHeight="1" x14ac:dyDescent="0.2">
      <c r="C7" s="165"/>
      <c r="D7" s="165"/>
      <c r="E7" s="165"/>
      <c r="F7" s="165"/>
      <c r="G7" s="165"/>
      <c r="H7" s="165"/>
      <c r="I7" s="165"/>
      <c r="J7" s="165"/>
      <c r="K7" s="164"/>
      <c r="L7" s="164"/>
      <c r="M7" s="164"/>
      <c r="N7" s="164"/>
      <c r="O7" s="164"/>
      <c r="P7" s="164"/>
      <c r="Q7" s="164"/>
      <c r="R7" s="164"/>
      <c r="S7" s="164"/>
      <c r="T7" s="164"/>
      <c r="U7" s="164"/>
      <c r="V7" s="164"/>
      <c r="W7" s="164"/>
      <c r="X7" s="164"/>
      <c r="Y7" s="164"/>
      <c r="Z7" s="164"/>
      <c r="AA7" s="164"/>
      <c r="AB7" s="164"/>
    </row>
    <row r="8" spans="1:28" s="8" customFormat="1" hidden="1" x14ac:dyDescent="0.2">
      <c r="B8" s="8" t="s">
        <v>1</v>
      </c>
    </row>
    <row r="9" spans="1:28" s="8" customFormat="1" hidden="1" x14ac:dyDescent="0.2"/>
    <row r="10" spans="1:28" hidden="1" x14ac:dyDescent="0.2">
      <c r="A10" s="6" t="s">
        <v>99</v>
      </c>
    </row>
    <row r="11" spans="1:28" hidden="1" x14ac:dyDescent="0.2">
      <c r="A11" s="6" t="s">
        <v>56</v>
      </c>
      <c r="D11" s="6" t="s">
        <v>102</v>
      </c>
    </row>
    <row r="12" spans="1:28" hidden="1" x14ac:dyDescent="0.2"/>
    <row r="13" spans="1:28" hidden="1" x14ac:dyDescent="0.2">
      <c r="C13" s="6" t="s">
        <v>2</v>
      </c>
    </row>
    <row r="14" spans="1:28" ht="31.9" hidden="1" customHeight="1" x14ac:dyDescent="0.2">
      <c r="A14" s="464" t="s">
        <v>3</v>
      </c>
      <c r="B14" s="435" t="s">
        <v>4</v>
      </c>
      <c r="C14" s="435" t="s">
        <v>5</v>
      </c>
      <c r="D14" s="443" t="s">
        <v>6</v>
      </c>
      <c r="E14" s="443"/>
      <c r="F14" s="443"/>
      <c r="G14" s="443"/>
      <c r="H14" s="435" t="s">
        <v>12</v>
      </c>
      <c r="I14" s="435" t="s">
        <v>98</v>
      </c>
      <c r="J14" s="435" t="s">
        <v>62</v>
      </c>
    </row>
    <row r="15" spans="1:28" ht="19.149999999999999" hidden="1" customHeight="1" x14ac:dyDescent="0.2">
      <c r="A15" s="465"/>
      <c r="B15" s="435"/>
      <c r="C15" s="435"/>
      <c r="D15" s="461" t="s">
        <v>7</v>
      </c>
      <c r="E15" s="461" t="s">
        <v>8</v>
      </c>
      <c r="F15" s="461"/>
      <c r="G15" s="461"/>
      <c r="H15" s="435"/>
      <c r="I15" s="435"/>
      <c r="J15" s="435"/>
    </row>
    <row r="16" spans="1:28" ht="67.150000000000006" hidden="1" customHeight="1" x14ac:dyDescent="0.2">
      <c r="A16" s="466"/>
      <c r="B16" s="435"/>
      <c r="C16" s="435"/>
      <c r="D16" s="461"/>
      <c r="E16" s="9" t="s">
        <v>9</v>
      </c>
      <c r="F16" s="9" t="s">
        <v>10</v>
      </c>
      <c r="G16" s="9" t="s">
        <v>11</v>
      </c>
      <c r="H16" s="435"/>
      <c r="I16" s="435"/>
      <c r="J16" s="435"/>
    </row>
    <row r="17" spans="1:13" s="11" customFormat="1" ht="10.9" hidden="1" customHeight="1" x14ac:dyDescent="0.2">
      <c r="A17" s="147">
        <v>1</v>
      </c>
      <c r="B17" s="147">
        <v>2</v>
      </c>
      <c r="C17" s="147">
        <v>3</v>
      </c>
      <c r="D17" s="147">
        <v>4</v>
      </c>
      <c r="E17" s="147">
        <v>5</v>
      </c>
      <c r="F17" s="147">
        <v>6</v>
      </c>
      <c r="G17" s="147">
        <v>7</v>
      </c>
      <c r="H17" s="147">
        <v>8</v>
      </c>
      <c r="I17" s="147">
        <v>9</v>
      </c>
      <c r="J17" s="147">
        <v>10</v>
      </c>
    </row>
    <row r="18" spans="1:13" ht="13.9" hidden="1" customHeight="1" x14ac:dyDescent="0.2">
      <c r="A18" s="12"/>
      <c r="B18" s="13"/>
      <c r="C18" s="147"/>
      <c r="D18" s="14"/>
      <c r="E18" s="14"/>
      <c r="F18" s="14"/>
      <c r="G18" s="14"/>
      <c r="H18" s="14"/>
      <c r="I18" s="14"/>
      <c r="J18" s="14">
        <f>(C18*D18*(1+H18/100)+I18*C18)*12</f>
        <v>0</v>
      </c>
    </row>
    <row r="19" spans="1:13" ht="13.9" hidden="1" customHeight="1" x14ac:dyDescent="0.2">
      <c r="A19" s="12"/>
      <c r="B19" s="13"/>
      <c r="C19" s="147"/>
      <c r="D19" s="14"/>
      <c r="E19" s="14"/>
      <c r="F19" s="14"/>
      <c r="G19" s="14"/>
      <c r="H19" s="14"/>
      <c r="I19" s="14"/>
      <c r="J19" s="14">
        <f t="shared" ref="J19:J27" si="0">(C19*D19*(1+H19/100)+I19*C19)*12</f>
        <v>0</v>
      </c>
      <c r="K19" s="6" t="s">
        <v>35</v>
      </c>
    </row>
    <row r="20" spans="1:13" ht="13.9" hidden="1" customHeight="1" x14ac:dyDescent="0.2">
      <c r="A20" s="12"/>
      <c r="B20" s="13"/>
      <c r="C20" s="147"/>
      <c r="D20" s="14"/>
      <c r="E20" s="14"/>
      <c r="F20" s="14"/>
      <c r="G20" s="14"/>
      <c r="H20" s="14"/>
      <c r="I20" s="14"/>
      <c r="J20" s="14">
        <f t="shared" si="0"/>
        <v>0</v>
      </c>
    </row>
    <row r="21" spans="1:13" ht="13.9" hidden="1" customHeight="1" x14ac:dyDescent="0.2">
      <c r="A21" s="12"/>
      <c r="B21" s="13"/>
      <c r="C21" s="147"/>
      <c r="D21" s="14"/>
      <c r="E21" s="14"/>
      <c r="F21" s="14"/>
      <c r="G21" s="14"/>
      <c r="H21" s="14"/>
      <c r="I21" s="14"/>
      <c r="J21" s="14">
        <f t="shared" si="0"/>
        <v>0</v>
      </c>
    </row>
    <row r="22" spans="1:13" ht="13.9" hidden="1" customHeight="1" x14ac:dyDescent="0.2">
      <c r="A22" s="12"/>
      <c r="B22" s="13"/>
      <c r="C22" s="147"/>
      <c r="D22" s="14"/>
      <c r="E22" s="14"/>
      <c r="F22" s="14"/>
      <c r="G22" s="14"/>
      <c r="H22" s="14"/>
      <c r="I22" s="14"/>
      <c r="J22" s="14">
        <f t="shared" si="0"/>
        <v>0</v>
      </c>
    </row>
    <row r="23" spans="1:13" ht="13.9" hidden="1" customHeight="1" x14ac:dyDescent="0.2">
      <c r="A23" s="12"/>
      <c r="B23" s="13"/>
      <c r="C23" s="147"/>
      <c r="D23" s="14"/>
      <c r="E23" s="14"/>
      <c r="F23" s="14"/>
      <c r="G23" s="14"/>
      <c r="H23" s="14"/>
      <c r="I23" s="14"/>
      <c r="J23" s="14">
        <f t="shared" si="0"/>
        <v>0</v>
      </c>
    </row>
    <row r="24" spans="1:13" ht="13.9" hidden="1" customHeight="1" x14ac:dyDescent="0.2">
      <c r="A24" s="12"/>
      <c r="B24" s="13"/>
      <c r="C24" s="147"/>
      <c r="D24" s="14"/>
      <c r="E24" s="14"/>
      <c r="F24" s="14"/>
      <c r="G24" s="14"/>
      <c r="H24" s="14"/>
      <c r="I24" s="14"/>
      <c r="J24" s="14">
        <f t="shared" si="0"/>
        <v>0</v>
      </c>
    </row>
    <row r="25" spans="1:13" hidden="1" x14ac:dyDescent="0.2">
      <c r="A25" s="12"/>
      <c r="B25" s="13"/>
      <c r="C25" s="147"/>
      <c r="D25" s="14"/>
      <c r="E25" s="14"/>
      <c r="F25" s="14"/>
      <c r="G25" s="14"/>
      <c r="H25" s="14"/>
      <c r="I25" s="14"/>
      <c r="J25" s="14">
        <f t="shared" si="0"/>
        <v>0</v>
      </c>
    </row>
    <row r="26" spans="1:13" hidden="1" x14ac:dyDescent="0.2">
      <c r="A26" s="12"/>
      <c r="B26" s="13"/>
      <c r="C26" s="147"/>
      <c r="D26" s="14"/>
      <c r="E26" s="14"/>
      <c r="F26" s="14"/>
      <c r="G26" s="14"/>
      <c r="H26" s="14"/>
      <c r="I26" s="14"/>
      <c r="J26" s="14">
        <f t="shared" si="0"/>
        <v>0</v>
      </c>
    </row>
    <row r="27" spans="1:13" hidden="1" x14ac:dyDescent="0.2">
      <c r="A27" s="12"/>
      <c r="B27" s="13"/>
      <c r="C27" s="147"/>
      <c r="D27" s="14"/>
      <c r="E27" s="14"/>
      <c r="F27" s="14"/>
      <c r="G27" s="14"/>
      <c r="H27" s="14"/>
      <c r="I27" s="14"/>
      <c r="J27" s="14">
        <f t="shared" si="0"/>
        <v>0</v>
      </c>
    </row>
    <row r="28" spans="1:13" ht="15.6" hidden="1" customHeight="1" x14ac:dyDescent="0.2">
      <c r="A28" s="457" t="s">
        <v>13</v>
      </c>
      <c r="B28" s="459"/>
      <c r="C28" s="147">
        <f>SUM(C18:C27)</f>
        <v>0</v>
      </c>
      <c r="D28" s="147"/>
      <c r="E28" s="147" t="s">
        <v>14</v>
      </c>
      <c r="F28" s="147" t="s">
        <v>14</v>
      </c>
      <c r="G28" s="147" t="s">
        <v>14</v>
      </c>
      <c r="H28" s="147" t="s">
        <v>14</v>
      </c>
      <c r="I28" s="147" t="s">
        <v>14</v>
      </c>
      <c r="J28" s="14">
        <f>SUM(J18:J27)</f>
        <v>0</v>
      </c>
      <c r="K28" s="15"/>
      <c r="L28" s="15"/>
      <c r="M28" s="15"/>
    </row>
    <row r="29" spans="1:13" hidden="1" x14ac:dyDescent="0.2"/>
    <row r="30" spans="1:13" hidden="1" x14ac:dyDescent="0.2">
      <c r="C30" s="6" t="s">
        <v>15</v>
      </c>
    </row>
    <row r="31" spans="1:13" hidden="1" x14ac:dyDescent="0.2"/>
    <row r="32" spans="1:13" ht="57" hidden="1" customHeight="1" x14ac:dyDescent="0.2">
      <c r="A32" s="16" t="s">
        <v>3</v>
      </c>
      <c r="B32" s="435" t="s">
        <v>16</v>
      </c>
      <c r="C32" s="435"/>
      <c r="D32" s="435"/>
      <c r="E32" s="435" t="s">
        <v>17</v>
      </c>
      <c r="F32" s="435"/>
      <c r="G32" s="435"/>
      <c r="H32" s="9" t="s">
        <v>18</v>
      </c>
      <c r="I32" s="9" t="s">
        <v>19</v>
      </c>
      <c r="J32" s="9" t="s">
        <v>20</v>
      </c>
    </row>
    <row r="33" spans="1:10" ht="15" hidden="1" customHeight="1" x14ac:dyDescent="0.2">
      <c r="A33" s="147">
        <v>1</v>
      </c>
      <c r="B33" s="435">
        <v>2</v>
      </c>
      <c r="C33" s="435"/>
      <c r="D33" s="435"/>
      <c r="E33" s="435">
        <v>3</v>
      </c>
      <c r="F33" s="435"/>
      <c r="G33" s="435"/>
      <c r="H33" s="147">
        <v>4</v>
      </c>
      <c r="I33" s="147">
        <v>5</v>
      </c>
      <c r="J33" s="147">
        <v>6</v>
      </c>
    </row>
    <row r="34" spans="1:10" hidden="1" x14ac:dyDescent="0.2">
      <c r="A34" s="12"/>
      <c r="B34" s="435"/>
      <c r="C34" s="435"/>
      <c r="D34" s="435"/>
      <c r="E34" s="435"/>
      <c r="F34" s="435"/>
      <c r="G34" s="435"/>
      <c r="H34" s="12"/>
      <c r="I34" s="12"/>
      <c r="J34" s="17">
        <f>E34*H34*I34</f>
        <v>0</v>
      </c>
    </row>
    <row r="35" spans="1:10" hidden="1" x14ac:dyDescent="0.2">
      <c r="A35" s="12"/>
      <c r="B35" s="435"/>
      <c r="C35" s="435"/>
      <c r="D35" s="435"/>
      <c r="E35" s="435"/>
      <c r="F35" s="435"/>
      <c r="G35" s="435"/>
      <c r="H35" s="12"/>
      <c r="I35" s="12"/>
      <c r="J35" s="17">
        <f t="shared" ref="J35:J41" si="1">E35*H35*I35</f>
        <v>0</v>
      </c>
    </row>
    <row r="36" spans="1:10" hidden="1" x14ac:dyDescent="0.2">
      <c r="A36" s="12"/>
      <c r="B36" s="435"/>
      <c r="C36" s="435"/>
      <c r="D36" s="435"/>
      <c r="E36" s="435"/>
      <c r="F36" s="435"/>
      <c r="G36" s="435"/>
      <c r="H36" s="12"/>
      <c r="I36" s="12"/>
      <c r="J36" s="17">
        <f t="shared" si="1"/>
        <v>0</v>
      </c>
    </row>
    <row r="37" spans="1:10" hidden="1" x14ac:dyDescent="0.2">
      <c r="A37" s="12"/>
      <c r="B37" s="435"/>
      <c r="C37" s="435"/>
      <c r="D37" s="435"/>
      <c r="E37" s="435"/>
      <c r="F37" s="435"/>
      <c r="G37" s="435"/>
      <c r="H37" s="12"/>
      <c r="I37" s="12"/>
      <c r="J37" s="17">
        <f t="shared" si="1"/>
        <v>0</v>
      </c>
    </row>
    <row r="38" spans="1:10" hidden="1" x14ac:dyDescent="0.2">
      <c r="A38" s="12"/>
      <c r="B38" s="435"/>
      <c r="C38" s="435"/>
      <c r="D38" s="435"/>
      <c r="E38" s="435"/>
      <c r="F38" s="435"/>
      <c r="G38" s="435"/>
      <c r="H38" s="12"/>
      <c r="I38" s="12"/>
      <c r="J38" s="17">
        <f t="shared" si="1"/>
        <v>0</v>
      </c>
    </row>
    <row r="39" spans="1:10" hidden="1" x14ac:dyDescent="0.2">
      <c r="A39" s="12"/>
      <c r="B39" s="435"/>
      <c r="C39" s="435"/>
      <c r="D39" s="435"/>
      <c r="E39" s="435"/>
      <c r="F39" s="435"/>
      <c r="G39" s="435"/>
      <c r="H39" s="12"/>
      <c r="I39" s="12"/>
      <c r="J39" s="17">
        <f t="shared" si="1"/>
        <v>0</v>
      </c>
    </row>
    <row r="40" spans="1:10" hidden="1" x14ac:dyDescent="0.2">
      <c r="A40" s="12"/>
      <c r="B40" s="435"/>
      <c r="C40" s="435"/>
      <c r="D40" s="435"/>
      <c r="E40" s="435"/>
      <c r="F40" s="435"/>
      <c r="G40" s="435"/>
      <c r="H40" s="12"/>
      <c r="I40" s="12"/>
      <c r="J40" s="17">
        <f t="shared" si="1"/>
        <v>0</v>
      </c>
    </row>
    <row r="41" spans="1:10" hidden="1" x14ac:dyDescent="0.2">
      <c r="A41" s="12"/>
      <c r="B41" s="435"/>
      <c r="C41" s="435"/>
      <c r="D41" s="435"/>
      <c r="E41" s="435"/>
      <c r="F41" s="435"/>
      <c r="G41" s="435"/>
      <c r="H41" s="12"/>
      <c r="I41" s="12"/>
      <c r="J41" s="17">
        <f t="shared" si="1"/>
        <v>0</v>
      </c>
    </row>
    <row r="42" spans="1:10" hidden="1" x14ac:dyDescent="0.2">
      <c r="A42" s="457" t="s">
        <v>13</v>
      </c>
      <c r="B42" s="458"/>
      <c r="C42" s="458"/>
      <c r="D42" s="459"/>
      <c r="E42" s="435" t="s">
        <v>14</v>
      </c>
      <c r="F42" s="435"/>
      <c r="G42" s="435"/>
      <c r="H42" s="147" t="s">
        <v>14</v>
      </c>
      <c r="I42" s="147" t="s">
        <v>14</v>
      </c>
      <c r="J42" s="12"/>
    </row>
    <row r="43" spans="1:10" hidden="1" x14ac:dyDescent="0.2"/>
    <row r="44" spans="1:10" hidden="1" x14ac:dyDescent="0.2">
      <c r="C44" s="6" t="s">
        <v>21</v>
      </c>
    </row>
    <row r="45" spans="1:10" hidden="1" x14ac:dyDescent="0.2"/>
    <row r="46" spans="1:10" ht="84" hidden="1" x14ac:dyDescent="0.2">
      <c r="A46" s="16" t="s">
        <v>3</v>
      </c>
      <c r="B46" s="435" t="s">
        <v>16</v>
      </c>
      <c r="C46" s="435"/>
      <c r="D46" s="435"/>
      <c r="E46" s="435" t="s">
        <v>22</v>
      </c>
      <c r="F46" s="435"/>
      <c r="G46" s="435"/>
      <c r="H46" s="9" t="s">
        <v>23</v>
      </c>
      <c r="I46" s="9" t="s">
        <v>24</v>
      </c>
      <c r="J46" s="9" t="s">
        <v>20</v>
      </c>
    </row>
    <row r="47" spans="1:10" hidden="1" x14ac:dyDescent="0.2">
      <c r="A47" s="147">
        <v>1</v>
      </c>
      <c r="B47" s="435">
        <v>2</v>
      </c>
      <c r="C47" s="435"/>
      <c r="D47" s="435"/>
      <c r="E47" s="435">
        <v>3</v>
      </c>
      <c r="F47" s="435"/>
      <c r="G47" s="435"/>
      <c r="H47" s="147">
        <v>4</v>
      </c>
      <c r="I47" s="147">
        <v>5</v>
      </c>
      <c r="J47" s="147">
        <v>6</v>
      </c>
    </row>
    <row r="48" spans="1:10" hidden="1" x14ac:dyDescent="0.2">
      <c r="A48" s="12"/>
      <c r="B48" s="435"/>
      <c r="C48" s="435"/>
      <c r="D48" s="435"/>
      <c r="E48" s="435"/>
      <c r="F48" s="435"/>
      <c r="G48" s="435"/>
      <c r="H48" s="12"/>
      <c r="I48" s="12"/>
      <c r="J48" s="17">
        <f>E48*H48*I48</f>
        <v>0</v>
      </c>
    </row>
    <row r="49" spans="1:10" hidden="1" x14ac:dyDescent="0.2">
      <c r="A49" s="12"/>
      <c r="B49" s="435"/>
      <c r="C49" s="435"/>
      <c r="D49" s="435"/>
      <c r="E49" s="435"/>
      <c r="F49" s="435"/>
      <c r="G49" s="435"/>
      <c r="H49" s="12"/>
      <c r="I49" s="12"/>
      <c r="J49" s="17">
        <f t="shared" ref="J49:J55" si="2">E49*H49*I49</f>
        <v>0</v>
      </c>
    </row>
    <row r="50" spans="1:10" hidden="1" x14ac:dyDescent="0.2">
      <c r="A50" s="12"/>
      <c r="B50" s="435"/>
      <c r="C50" s="435"/>
      <c r="D50" s="435"/>
      <c r="E50" s="435"/>
      <c r="F50" s="435"/>
      <c r="G50" s="435"/>
      <c r="H50" s="12"/>
      <c r="I50" s="12"/>
      <c r="J50" s="17">
        <f t="shared" si="2"/>
        <v>0</v>
      </c>
    </row>
    <row r="51" spans="1:10" hidden="1" x14ac:dyDescent="0.2">
      <c r="A51" s="12"/>
      <c r="B51" s="435"/>
      <c r="C51" s="435"/>
      <c r="D51" s="435"/>
      <c r="E51" s="435"/>
      <c r="F51" s="435"/>
      <c r="G51" s="435"/>
      <c r="H51" s="12"/>
      <c r="I51" s="12"/>
      <c r="J51" s="17">
        <f t="shared" si="2"/>
        <v>0</v>
      </c>
    </row>
    <row r="52" spans="1:10" hidden="1" x14ac:dyDescent="0.2">
      <c r="A52" s="12"/>
      <c r="B52" s="435"/>
      <c r="C52" s="435"/>
      <c r="D52" s="435"/>
      <c r="E52" s="435"/>
      <c r="F52" s="435"/>
      <c r="G52" s="435"/>
      <c r="H52" s="12"/>
      <c r="I52" s="12"/>
      <c r="J52" s="17">
        <f t="shared" si="2"/>
        <v>0</v>
      </c>
    </row>
    <row r="53" spans="1:10" hidden="1" x14ac:dyDescent="0.2">
      <c r="A53" s="12"/>
      <c r="B53" s="435"/>
      <c r="C53" s="435"/>
      <c r="D53" s="435"/>
      <c r="E53" s="435"/>
      <c r="F53" s="435"/>
      <c r="G53" s="435"/>
      <c r="H53" s="12"/>
      <c r="I53" s="12"/>
      <c r="J53" s="17">
        <f t="shared" si="2"/>
        <v>0</v>
      </c>
    </row>
    <row r="54" spans="1:10" hidden="1" x14ac:dyDescent="0.2">
      <c r="A54" s="12"/>
      <c r="B54" s="435"/>
      <c r="C54" s="435"/>
      <c r="D54" s="435"/>
      <c r="E54" s="435"/>
      <c r="F54" s="435"/>
      <c r="G54" s="435"/>
      <c r="H54" s="12"/>
      <c r="I54" s="12"/>
      <c r="J54" s="17">
        <f t="shared" si="2"/>
        <v>0</v>
      </c>
    </row>
    <row r="55" spans="1:10" hidden="1" x14ac:dyDescent="0.2">
      <c r="A55" s="12"/>
      <c r="B55" s="435"/>
      <c r="C55" s="435"/>
      <c r="D55" s="435"/>
      <c r="E55" s="435"/>
      <c r="F55" s="435"/>
      <c r="G55" s="435"/>
      <c r="H55" s="12"/>
      <c r="I55" s="12"/>
      <c r="J55" s="17">
        <f t="shared" si="2"/>
        <v>0</v>
      </c>
    </row>
    <row r="56" spans="1:10" hidden="1" x14ac:dyDescent="0.2">
      <c r="A56" s="457" t="s">
        <v>13</v>
      </c>
      <c r="B56" s="458"/>
      <c r="C56" s="458"/>
      <c r="D56" s="459"/>
      <c r="E56" s="435" t="s">
        <v>14</v>
      </c>
      <c r="F56" s="435"/>
      <c r="G56" s="435"/>
      <c r="H56" s="147" t="s">
        <v>14</v>
      </c>
      <c r="I56" s="147" t="s">
        <v>14</v>
      </c>
      <c r="J56" s="12"/>
    </row>
    <row r="57" spans="1:10" hidden="1" x14ac:dyDescent="0.2"/>
    <row r="58" spans="1:10" hidden="1" x14ac:dyDescent="0.2">
      <c r="C58" s="6" t="s">
        <v>25</v>
      </c>
    </row>
    <row r="59" spans="1:10" hidden="1" x14ac:dyDescent="0.2">
      <c r="C59" s="6" t="s">
        <v>26</v>
      </c>
    </row>
    <row r="60" spans="1:10" hidden="1" x14ac:dyDescent="0.2">
      <c r="C60" s="6" t="s">
        <v>27</v>
      </c>
    </row>
    <row r="61" spans="1:10" hidden="1" x14ac:dyDescent="0.2"/>
    <row r="62" spans="1:10" ht="78.599999999999994" hidden="1" customHeight="1" x14ac:dyDescent="0.2">
      <c r="A62" s="9" t="s">
        <v>3</v>
      </c>
      <c r="B62" s="435" t="s">
        <v>28</v>
      </c>
      <c r="C62" s="435"/>
      <c r="D62" s="435"/>
      <c r="E62" s="435"/>
      <c r="F62" s="435"/>
      <c r="G62" s="435"/>
      <c r="H62" s="435"/>
      <c r="I62" s="9" t="s">
        <v>29</v>
      </c>
      <c r="J62" s="9" t="s">
        <v>30</v>
      </c>
    </row>
    <row r="63" spans="1:10" hidden="1" x14ac:dyDescent="0.2">
      <c r="A63" s="147">
        <v>1</v>
      </c>
      <c r="B63" s="460">
        <v>2</v>
      </c>
      <c r="C63" s="460"/>
      <c r="D63" s="460"/>
      <c r="E63" s="460"/>
      <c r="F63" s="460"/>
      <c r="G63" s="460"/>
      <c r="H63" s="460"/>
      <c r="I63" s="147">
        <v>3</v>
      </c>
      <c r="J63" s="147">
        <v>4</v>
      </c>
    </row>
    <row r="64" spans="1:10" hidden="1" x14ac:dyDescent="0.2">
      <c r="A64" s="147">
        <v>1</v>
      </c>
      <c r="B64" s="454" t="s">
        <v>31</v>
      </c>
      <c r="C64" s="454"/>
      <c r="D64" s="454"/>
      <c r="E64" s="454"/>
      <c r="F64" s="454"/>
      <c r="G64" s="454"/>
      <c r="H64" s="454"/>
      <c r="I64" s="147" t="s">
        <v>14</v>
      </c>
      <c r="J64" s="12"/>
    </row>
    <row r="65" spans="1:13" ht="25.9" hidden="1" customHeight="1" x14ac:dyDescent="0.2">
      <c r="A65" s="147" t="s">
        <v>32</v>
      </c>
      <c r="B65" s="455" t="s">
        <v>36</v>
      </c>
      <c r="C65" s="455"/>
      <c r="D65" s="455"/>
      <c r="E65" s="455"/>
      <c r="F65" s="455"/>
      <c r="G65" s="455"/>
      <c r="H65" s="455"/>
      <c r="I65" s="147"/>
      <c r="J65" s="14">
        <f>K28*22%</f>
        <v>0</v>
      </c>
    </row>
    <row r="66" spans="1:13" hidden="1" x14ac:dyDescent="0.2">
      <c r="A66" s="147" t="s">
        <v>33</v>
      </c>
      <c r="B66" s="454" t="s">
        <v>42</v>
      </c>
      <c r="C66" s="454"/>
      <c r="D66" s="454"/>
      <c r="E66" s="454"/>
      <c r="F66" s="454"/>
      <c r="G66" s="454"/>
      <c r="H66" s="454"/>
      <c r="I66" s="147"/>
      <c r="J66" s="14"/>
    </row>
    <row r="67" spans="1:13" ht="24" hidden="1" customHeight="1" x14ac:dyDescent="0.2">
      <c r="A67" s="147" t="s">
        <v>34</v>
      </c>
      <c r="B67" s="455" t="s">
        <v>37</v>
      </c>
      <c r="C67" s="455"/>
      <c r="D67" s="455"/>
      <c r="E67" s="455"/>
      <c r="F67" s="455"/>
      <c r="G67" s="455"/>
      <c r="H67" s="455"/>
      <c r="I67" s="147"/>
      <c r="J67" s="14"/>
    </row>
    <row r="68" spans="1:13" hidden="1" x14ac:dyDescent="0.2">
      <c r="A68" s="147">
        <v>2</v>
      </c>
      <c r="B68" s="454" t="s">
        <v>38</v>
      </c>
      <c r="C68" s="454"/>
      <c r="D68" s="454"/>
      <c r="E68" s="454"/>
      <c r="F68" s="454"/>
      <c r="G68" s="454"/>
      <c r="H68" s="454"/>
      <c r="I68" s="147" t="s">
        <v>14</v>
      </c>
      <c r="J68" s="14"/>
    </row>
    <row r="69" spans="1:13" ht="34.9" hidden="1" customHeight="1" x14ac:dyDescent="0.2">
      <c r="A69" s="147" t="s">
        <v>39</v>
      </c>
      <c r="B69" s="455" t="s">
        <v>40</v>
      </c>
      <c r="C69" s="455"/>
      <c r="D69" s="455"/>
      <c r="E69" s="455"/>
      <c r="F69" s="455"/>
      <c r="G69" s="455"/>
      <c r="H69" s="455"/>
      <c r="I69" s="147"/>
      <c r="J69" s="14">
        <f>K28*2.9%</f>
        <v>0</v>
      </c>
    </row>
    <row r="70" spans="1:13" hidden="1" x14ac:dyDescent="0.2">
      <c r="A70" s="147" t="s">
        <v>41</v>
      </c>
      <c r="B70" s="454" t="s">
        <v>45</v>
      </c>
      <c r="C70" s="454"/>
      <c r="D70" s="454"/>
      <c r="E70" s="454"/>
      <c r="F70" s="454"/>
      <c r="G70" s="454"/>
      <c r="H70" s="454"/>
      <c r="I70" s="147"/>
      <c r="J70" s="14"/>
    </row>
    <row r="71" spans="1:13" ht="27" hidden="1" customHeight="1" x14ac:dyDescent="0.2">
      <c r="A71" s="18" t="s">
        <v>43</v>
      </c>
      <c r="B71" s="455" t="s">
        <v>44</v>
      </c>
      <c r="C71" s="455"/>
      <c r="D71" s="455"/>
      <c r="E71" s="455"/>
      <c r="F71" s="455"/>
      <c r="G71" s="455"/>
      <c r="H71" s="455"/>
      <c r="I71" s="147"/>
      <c r="J71" s="14">
        <f>K28*0.2%</f>
        <v>0</v>
      </c>
    </row>
    <row r="72" spans="1:13" ht="22.9" hidden="1" customHeight="1" x14ac:dyDescent="0.2">
      <c r="A72" s="147" t="s">
        <v>46</v>
      </c>
      <c r="B72" s="455" t="s">
        <v>47</v>
      </c>
      <c r="C72" s="455"/>
      <c r="D72" s="455"/>
      <c r="E72" s="455"/>
      <c r="F72" s="455"/>
      <c r="G72" s="455"/>
      <c r="H72" s="455"/>
      <c r="I72" s="147"/>
      <c r="J72" s="14"/>
    </row>
    <row r="73" spans="1:13" ht="25.15" hidden="1" customHeight="1" x14ac:dyDescent="0.2">
      <c r="A73" s="147" t="s">
        <v>48</v>
      </c>
      <c r="B73" s="455" t="s">
        <v>49</v>
      </c>
      <c r="C73" s="455"/>
      <c r="D73" s="455"/>
      <c r="E73" s="455"/>
      <c r="F73" s="455"/>
      <c r="G73" s="455"/>
      <c r="H73" s="455"/>
      <c r="I73" s="147"/>
      <c r="J73" s="14"/>
    </row>
    <row r="74" spans="1:13" ht="24.6" hidden="1" customHeight="1" x14ac:dyDescent="0.2">
      <c r="A74" s="147">
        <v>3</v>
      </c>
      <c r="B74" s="455" t="s">
        <v>50</v>
      </c>
      <c r="C74" s="455"/>
      <c r="D74" s="455"/>
      <c r="E74" s="455"/>
      <c r="F74" s="455"/>
      <c r="G74" s="455"/>
      <c r="H74" s="455"/>
      <c r="I74" s="147"/>
      <c r="J74" s="14">
        <f>K28*5.1%</f>
        <v>0</v>
      </c>
    </row>
    <row r="75" spans="1:13" hidden="1" x14ac:dyDescent="0.2">
      <c r="A75" s="147"/>
      <c r="B75" s="456" t="s">
        <v>13</v>
      </c>
      <c r="C75" s="456"/>
      <c r="D75" s="456"/>
      <c r="E75" s="456"/>
      <c r="F75" s="456"/>
      <c r="G75" s="456"/>
      <c r="H75" s="456"/>
      <c r="I75" s="147" t="s">
        <v>14</v>
      </c>
      <c r="J75" s="14">
        <f>SUM(J65:J74)</f>
        <v>0</v>
      </c>
      <c r="K75" s="15"/>
      <c r="M75" s="15"/>
    </row>
    <row r="76" spans="1:13" hidden="1" x14ac:dyDescent="0.2">
      <c r="B76" s="453"/>
      <c r="C76" s="453"/>
      <c r="D76" s="453"/>
      <c r="E76" s="453"/>
      <c r="F76" s="453"/>
      <c r="G76" s="453"/>
      <c r="H76" s="453"/>
    </row>
    <row r="77" spans="1:13" s="8" customFormat="1" hidden="1" x14ac:dyDescent="0.2">
      <c r="B77" s="8" t="s">
        <v>89</v>
      </c>
    </row>
    <row r="78" spans="1:13" hidden="1" x14ac:dyDescent="0.2"/>
    <row r="79" spans="1:13" hidden="1" x14ac:dyDescent="0.2">
      <c r="A79" s="6" t="s">
        <v>57</v>
      </c>
    </row>
    <row r="80" spans="1:13" hidden="1" x14ac:dyDescent="0.2">
      <c r="A80" s="6" t="s">
        <v>58</v>
      </c>
    </row>
    <row r="81" spans="1:10" hidden="1" x14ac:dyDescent="0.2"/>
    <row r="82" spans="1:10" ht="37.9" hidden="1" customHeight="1" x14ac:dyDescent="0.2">
      <c r="A82" s="13" t="s">
        <v>3</v>
      </c>
      <c r="B82" s="435" t="s">
        <v>51</v>
      </c>
      <c r="C82" s="435"/>
      <c r="D82" s="435"/>
      <c r="E82" s="435" t="s">
        <v>52</v>
      </c>
      <c r="F82" s="435"/>
      <c r="G82" s="443" t="s">
        <v>53</v>
      </c>
      <c r="H82" s="443"/>
      <c r="I82" s="443" t="s">
        <v>54</v>
      </c>
      <c r="J82" s="443"/>
    </row>
    <row r="83" spans="1:10" hidden="1" x14ac:dyDescent="0.2">
      <c r="A83" s="12">
        <v>1</v>
      </c>
      <c r="B83" s="435">
        <v>2</v>
      </c>
      <c r="C83" s="435"/>
      <c r="D83" s="435"/>
      <c r="E83" s="435">
        <v>3</v>
      </c>
      <c r="F83" s="435"/>
      <c r="G83" s="443">
        <v>4</v>
      </c>
      <c r="H83" s="443"/>
      <c r="I83" s="443">
        <v>5</v>
      </c>
      <c r="J83" s="443"/>
    </row>
    <row r="84" spans="1:10" hidden="1" x14ac:dyDescent="0.2">
      <c r="A84" s="12"/>
      <c r="B84" s="448"/>
      <c r="C84" s="448"/>
      <c r="D84" s="448"/>
      <c r="E84" s="435"/>
      <c r="F84" s="435"/>
      <c r="G84" s="443"/>
      <c r="H84" s="443"/>
      <c r="I84" s="447">
        <f>E84*G84</f>
        <v>0</v>
      </c>
      <c r="J84" s="447"/>
    </row>
    <row r="85" spans="1:10" hidden="1" x14ac:dyDescent="0.2">
      <c r="A85" s="12"/>
      <c r="B85" s="448"/>
      <c r="C85" s="448"/>
      <c r="D85" s="448"/>
      <c r="E85" s="435"/>
      <c r="F85" s="435"/>
      <c r="G85" s="443"/>
      <c r="H85" s="443"/>
      <c r="I85" s="447">
        <f t="shared" ref="I85:I89" si="3">E85*G85</f>
        <v>0</v>
      </c>
      <c r="J85" s="447"/>
    </row>
    <row r="86" spans="1:10" hidden="1" x14ac:dyDescent="0.2">
      <c r="A86" s="12"/>
      <c r="B86" s="448"/>
      <c r="C86" s="448"/>
      <c r="D86" s="448"/>
      <c r="E86" s="435"/>
      <c r="F86" s="435"/>
      <c r="G86" s="443"/>
      <c r="H86" s="443"/>
      <c r="I86" s="447">
        <f t="shared" si="3"/>
        <v>0</v>
      </c>
      <c r="J86" s="447"/>
    </row>
    <row r="87" spans="1:10" hidden="1" x14ac:dyDescent="0.2">
      <c r="A87" s="12"/>
      <c r="B87" s="448"/>
      <c r="C87" s="448"/>
      <c r="D87" s="448"/>
      <c r="E87" s="435"/>
      <c r="F87" s="435"/>
      <c r="G87" s="443"/>
      <c r="H87" s="443"/>
      <c r="I87" s="447">
        <f t="shared" si="3"/>
        <v>0</v>
      </c>
      <c r="J87" s="447"/>
    </row>
    <row r="88" spans="1:10" hidden="1" x14ac:dyDescent="0.2">
      <c r="A88" s="12"/>
      <c r="B88" s="448"/>
      <c r="C88" s="448"/>
      <c r="D88" s="448"/>
      <c r="E88" s="435"/>
      <c r="F88" s="435"/>
      <c r="G88" s="443"/>
      <c r="H88" s="443"/>
      <c r="I88" s="447">
        <f t="shared" si="3"/>
        <v>0</v>
      </c>
      <c r="J88" s="447"/>
    </row>
    <row r="89" spans="1:10" hidden="1" x14ac:dyDescent="0.2">
      <c r="A89" s="12"/>
      <c r="B89" s="448"/>
      <c r="C89" s="448"/>
      <c r="D89" s="448"/>
      <c r="E89" s="435"/>
      <c r="F89" s="435"/>
      <c r="G89" s="443"/>
      <c r="H89" s="443"/>
      <c r="I89" s="447">
        <f t="shared" si="3"/>
        <v>0</v>
      </c>
      <c r="J89" s="447"/>
    </row>
    <row r="90" spans="1:10" hidden="1" x14ac:dyDescent="0.2">
      <c r="A90" s="12"/>
      <c r="B90" s="435" t="s">
        <v>13</v>
      </c>
      <c r="C90" s="435"/>
      <c r="D90" s="435"/>
      <c r="E90" s="435" t="s">
        <v>14</v>
      </c>
      <c r="F90" s="435"/>
      <c r="G90" s="443" t="s">
        <v>14</v>
      </c>
      <c r="H90" s="443"/>
      <c r="I90" s="447">
        <f>SUM(I84:J89)</f>
        <v>0</v>
      </c>
      <c r="J90" s="443"/>
    </row>
    <row r="91" spans="1:10" ht="15.75" hidden="1" customHeight="1" x14ac:dyDescent="0.2"/>
    <row r="92" spans="1:10" s="8" customFormat="1" hidden="1" x14ac:dyDescent="0.2">
      <c r="B92" s="8" t="s">
        <v>55</v>
      </c>
    </row>
    <row r="93" spans="1:10" hidden="1" x14ac:dyDescent="0.2"/>
    <row r="94" spans="1:10" hidden="1" x14ac:dyDescent="0.2">
      <c r="A94" s="6" t="s">
        <v>59</v>
      </c>
      <c r="D94" s="6">
        <v>851</v>
      </c>
    </row>
    <row r="95" spans="1:10" hidden="1" x14ac:dyDescent="0.2">
      <c r="A95" s="6" t="s">
        <v>58</v>
      </c>
      <c r="E95" s="6" t="s">
        <v>101</v>
      </c>
    </row>
    <row r="96" spans="1:10" hidden="1" x14ac:dyDescent="0.2"/>
    <row r="97" spans="1:12" ht="52.9" hidden="1" customHeight="1" x14ac:dyDescent="0.2">
      <c r="A97" s="13" t="s">
        <v>3</v>
      </c>
      <c r="B97" s="435" t="s">
        <v>16</v>
      </c>
      <c r="C97" s="435"/>
      <c r="D97" s="435"/>
      <c r="E97" s="435" t="s">
        <v>60</v>
      </c>
      <c r="F97" s="435"/>
      <c r="G97" s="143" t="s">
        <v>61</v>
      </c>
      <c r="H97" s="435" t="s">
        <v>90</v>
      </c>
      <c r="I97" s="435"/>
      <c r="J97" s="143" t="s">
        <v>116</v>
      </c>
    </row>
    <row r="98" spans="1:12" s="22" customFormat="1" ht="15" hidden="1" customHeight="1" x14ac:dyDescent="0.2">
      <c r="A98" s="20">
        <v>1</v>
      </c>
      <c r="B98" s="449">
        <v>2</v>
      </c>
      <c r="C98" s="449"/>
      <c r="D98" s="449"/>
      <c r="E98" s="449">
        <v>3</v>
      </c>
      <c r="F98" s="449"/>
      <c r="G98" s="145">
        <v>4</v>
      </c>
      <c r="H98" s="450">
        <v>5</v>
      </c>
      <c r="I98" s="450"/>
      <c r="J98" s="145">
        <v>6</v>
      </c>
    </row>
    <row r="99" spans="1:12" ht="60.75" hidden="1" customHeight="1" x14ac:dyDescent="0.2">
      <c r="A99" s="12">
        <v>1</v>
      </c>
      <c r="B99" s="448" t="s">
        <v>148</v>
      </c>
      <c r="C99" s="448"/>
      <c r="D99" s="448"/>
      <c r="E99" s="434"/>
      <c r="F99" s="434"/>
      <c r="G99" s="144"/>
      <c r="H99" s="433">
        <f>E99*G99/100</f>
        <v>0</v>
      </c>
      <c r="I99" s="433"/>
      <c r="J99" s="144"/>
      <c r="L99" s="15"/>
    </row>
    <row r="100" spans="1:12" hidden="1" x14ac:dyDescent="0.2">
      <c r="A100" s="12">
        <v>2</v>
      </c>
      <c r="B100" s="448"/>
      <c r="C100" s="448"/>
      <c r="D100" s="448"/>
      <c r="E100" s="434"/>
      <c r="F100" s="434"/>
      <c r="G100" s="144"/>
      <c r="H100" s="433">
        <f>E100*G100/100</f>
        <v>0</v>
      </c>
      <c r="I100" s="433"/>
      <c r="J100" s="144"/>
      <c r="L100" s="15"/>
    </row>
    <row r="101" spans="1:12" hidden="1" x14ac:dyDescent="0.2">
      <c r="A101" s="12"/>
      <c r="B101" s="448"/>
      <c r="C101" s="448"/>
      <c r="D101" s="448"/>
      <c r="E101" s="434"/>
      <c r="F101" s="434"/>
      <c r="G101" s="144"/>
      <c r="H101" s="433">
        <f t="shared" ref="H101:H104" si="4">E101*G101/100</f>
        <v>0</v>
      </c>
      <c r="I101" s="433"/>
      <c r="J101" s="144"/>
      <c r="L101" s="15"/>
    </row>
    <row r="102" spans="1:12" hidden="1" x14ac:dyDescent="0.2">
      <c r="A102" s="12"/>
      <c r="B102" s="448"/>
      <c r="C102" s="448"/>
      <c r="D102" s="448"/>
      <c r="E102" s="434"/>
      <c r="F102" s="434"/>
      <c r="G102" s="144"/>
      <c r="H102" s="433">
        <f t="shared" si="4"/>
        <v>0</v>
      </c>
      <c r="I102" s="433"/>
      <c r="J102" s="144"/>
      <c r="L102" s="15"/>
    </row>
    <row r="103" spans="1:12" hidden="1" x14ac:dyDescent="0.2">
      <c r="A103" s="12"/>
      <c r="B103" s="448"/>
      <c r="C103" s="448"/>
      <c r="D103" s="448"/>
      <c r="E103" s="434"/>
      <c r="F103" s="434"/>
      <c r="G103" s="144"/>
      <c r="H103" s="433">
        <f t="shared" si="4"/>
        <v>0</v>
      </c>
      <c r="I103" s="433"/>
      <c r="J103" s="144"/>
      <c r="L103" s="15"/>
    </row>
    <row r="104" spans="1:12" hidden="1" x14ac:dyDescent="0.2">
      <c r="A104" s="12"/>
      <c r="B104" s="448"/>
      <c r="C104" s="448"/>
      <c r="D104" s="448"/>
      <c r="E104" s="434"/>
      <c r="F104" s="434"/>
      <c r="G104" s="144"/>
      <c r="H104" s="433">
        <f t="shared" si="4"/>
        <v>0</v>
      </c>
      <c r="I104" s="433"/>
      <c r="J104" s="144"/>
      <c r="L104" s="15"/>
    </row>
    <row r="105" spans="1:12" hidden="1" x14ac:dyDescent="0.2">
      <c r="A105" s="12"/>
      <c r="B105" s="435" t="s">
        <v>13</v>
      </c>
      <c r="C105" s="435"/>
      <c r="D105" s="435"/>
      <c r="E105" s="434" t="s">
        <v>14</v>
      </c>
      <c r="F105" s="434"/>
      <c r="G105" s="144" t="s">
        <v>14</v>
      </c>
      <c r="H105" s="433">
        <f>SUM(H99:I104)</f>
        <v>0</v>
      </c>
      <c r="I105" s="433"/>
      <c r="J105" s="144">
        <f>SUM(J99:J104)</f>
        <v>0</v>
      </c>
      <c r="L105" s="15"/>
    </row>
    <row r="106" spans="1:12" hidden="1" x14ac:dyDescent="0.2"/>
    <row r="107" spans="1:12" s="8" customFormat="1" hidden="1" x14ac:dyDescent="0.2">
      <c r="B107" s="8" t="s">
        <v>63</v>
      </c>
    </row>
    <row r="108" spans="1:12" hidden="1" x14ac:dyDescent="0.2"/>
    <row r="109" spans="1:12" hidden="1" x14ac:dyDescent="0.2">
      <c r="A109" s="6" t="s">
        <v>59</v>
      </c>
    </row>
    <row r="110" spans="1:12" hidden="1" x14ac:dyDescent="0.2">
      <c r="A110" s="6" t="s">
        <v>58</v>
      </c>
    </row>
    <row r="111" spans="1:12" hidden="1" x14ac:dyDescent="0.2"/>
    <row r="112" spans="1:12" ht="24.6" hidden="1" customHeight="1" x14ac:dyDescent="0.2">
      <c r="A112" s="13" t="s">
        <v>3</v>
      </c>
      <c r="B112" s="435" t="s">
        <v>51</v>
      </c>
      <c r="C112" s="435"/>
      <c r="D112" s="435"/>
      <c r="E112" s="435" t="s">
        <v>64</v>
      </c>
      <c r="F112" s="435"/>
      <c r="G112" s="435" t="s">
        <v>53</v>
      </c>
      <c r="H112" s="435"/>
      <c r="I112" s="435" t="s">
        <v>65</v>
      </c>
      <c r="J112" s="435"/>
    </row>
    <row r="113" spans="1:10" hidden="1" x14ac:dyDescent="0.2">
      <c r="A113" s="12">
        <v>1</v>
      </c>
      <c r="B113" s="435">
        <v>2</v>
      </c>
      <c r="C113" s="435"/>
      <c r="D113" s="435"/>
      <c r="E113" s="435">
        <v>3</v>
      </c>
      <c r="F113" s="435"/>
      <c r="G113" s="443">
        <v>4</v>
      </c>
      <c r="H113" s="443"/>
      <c r="I113" s="443">
        <v>5</v>
      </c>
      <c r="J113" s="443"/>
    </row>
    <row r="114" spans="1:10" hidden="1" x14ac:dyDescent="0.2">
      <c r="A114" s="12"/>
      <c r="B114" s="448"/>
      <c r="C114" s="448"/>
      <c r="D114" s="448"/>
      <c r="E114" s="435"/>
      <c r="F114" s="435"/>
      <c r="G114" s="443"/>
      <c r="H114" s="443"/>
      <c r="I114" s="447">
        <f>E114:E114+G114</f>
        <v>0</v>
      </c>
      <c r="J114" s="447"/>
    </row>
    <row r="115" spans="1:10" hidden="1" x14ac:dyDescent="0.2">
      <c r="A115" s="12"/>
      <c r="B115" s="448"/>
      <c r="C115" s="448"/>
      <c r="D115" s="448"/>
      <c r="E115" s="435"/>
      <c r="F115" s="435"/>
      <c r="G115" s="443"/>
      <c r="H115" s="443"/>
      <c r="I115" s="447">
        <f t="shared" ref="I115:I119" si="5">E115:E115+G115</f>
        <v>0</v>
      </c>
      <c r="J115" s="447"/>
    </row>
    <row r="116" spans="1:10" hidden="1" x14ac:dyDescent="0.2">
      <c r="A116" s="12"/>
      <c r="B116" s="448"/>
      <c r="C116" s="448"/>
      <c r="D116" s="448"/>
      <c r="E116" s="435"/>
      <c r="F116" s="435"/>
      <c r="G116" s="443"/>
      <c r="H116" s="443"/>
      <c r="I116" s="447">
        <f t="shared" si="5"/>
        <v>0</v>
      </c>
      <c r="J116" s="447"/>
    </row>
    <row r="117" spans="1:10" hidden="1" x14ac:dyDescent="0.2">
      <c r="A117" s="12"/>
      <c r="B117" s="448"/>
      <c r="C117" s="448"/>
      <c r="D117" s="448"/>
      <c r="E117" s="435"/>
      <c r="F117" s="435"/>
      <c r="G117" s="443"/>
      <c r="H117" s="443"/>
      <c r="I117" s="447">
        <f t="shared" si="5"/>
        <v>0</v>
      </c>
      <c r="J117" s="447"/>
    </row>
    <row r="118" spans="1:10" hidden="1" x14ac:dyDescent="0.2">
      <c r="A118" s="12"/>
      <c r="B118" s="448"/>
      <c r="C118" s="448"/>
      <c r="D118" s="448"/>
      <c r="E118" s="435"/>
      <c r="F118" s="435"/>
      <c r="G118" s="443"/>
      <c r="H118" s="443"/>
      <c r="I118" s="447">
        <f t="shared" si="5"/>
        <v>0</v>
      </c>
      <c r="J118" s="447"/>
    </row>
    <row r="119" spans="1:10" hidden="1" x14ac:dyDescent="0.2">
      <c r="A119" s="12"/>
      <c r="B119" s="448"/>
      <c r="C119" s="448"/>
      <c r="D119" s="448"/>
      <c r="E119" s="435"/>
      <c r="F119" s="435"/>
      <c r="G119" s="443"/>
      <c r="H119" s="443"/>
      <c r="I119" s="447">
        <f t="shared" si="5"/>
        <v>0</v>
      </c>
      <c r="J119" s="447"/>
    </row>
    <row r="120" spans="1:10" hidden="1" x14ac:dyDescent="0.2">
      <c r="A120" s="12"/>
      <c r="B120" s="435" t="s">
        <v>13</v>
      </c>
      <c r="C120" s="435"/>
      <c r="D120" s="435"/>
      <c r="E120" s="435" t="s">
        <v>14</v>
      </c>
      <c r="F120" s="435"/>
      <c r="G120" s="443" t="s">
        <v>14</v>
      </c>
      <c r="H120" s="443"/>
      <c r="I120" s="447">
        <f>SUM(I114:J119)</f>
        <v>0</v>
      </c>
      <c r="J120" s="443"/>
    </row>
    <row r="121" spans="1:10" hidden="1" x14ac:dyDescent="0.2"/>
    <row r="122" spans="1:10" s="8" customFormat="1" hidden="1" x14ac:dyDescent="0.2">
      <c r="B122" s="8" t="s">
        <v>66</v>
      </c>
    </row>
    <row r="123" spans="1:10" hidden="1" x14ac:dyDescent="0.2"/>
    <row r="124" spans="1:10" hidden="1" x14ac:dyDescent="0.2">
      <c r="A124" s="6" t="s">
        <v>59</v>
      </c>
    </row>
    <row r="125" spans="1:10" hidden="1" x14ac:dyDescent="0.2">
      <c r="A125" s="6" t="s">
        <v>58</v>
      </c>
    </row>
    <row r="126" spans="1:10" hidden="1" x14ac:dyDescent="0.2"/>
    <row r="127" spans="1:10" ht="23.45" hidden="1" customHeight="1" x14ac:dyDescent="0.2">
      <c r="A127" s="13" t="s">
        <v>3</v>
      </c>
      <c r="B127" s="435" t="s">
        <v>51</v>
      </c>
      <c r="C127" s="435"/>
      <c r="D127" s="435"/>
      <c r="E127" s="435" t="s">
        <v>64</v>
      </c>
      <c r="F127" s="435"/>
      <c r="G127" s="435" t="s">
        <v>53</v>
      </c>
      <c r="H127" s="435"/>
      <c r="I127" s="435" t="s">
        <v>65</v>
      </c>
      <c r="J127" s="435"/>
    </row>
    <row r="128" spans="1:10" hidden="1" x14ac:dyDescent="0.2">
      <c r="A128" s="12">
        <v>1</v>
      </c>
      <c r="B128" s="435">
        <v>2</v>
      </c>
      <c r="C128" s="435"/>
      <c r="D128" s="435"/>
      <c r="E128" s="435">
        <v>3</v>
      </c>
      <c r="F128" s="435"/>
      <c r="G128" s="443">
        <v>4</v>
      </c>
      <c r="H128" s="443"/>
      <c r="I128" s="443">
        <v>5</v>
      </c>
      <c r="J128" s="443"/>
    </row>
    <row r="129" spans="1:10" ht="15" hidden="1" customHeight="1" x14ac:dyDescent="0.2">
      <c r="A129" s="12"/>
      <c r="B129" s="448"/>
      <c r="C129" s="448"/>
      <c r="D129" s="448"/>
      <c r="E129" s="435"/>
      <c r="F129" s="435"/>
      <c r="G129" s="443"/>
      <c r="H129" s="443"/>
      <c r="I129" s="447">
        <f>E129:E129+G129</f>
        <v>0</v>
      </c>
      <c r="J129" s="447"/>
    </row>
    <row r="130" spans="1:10" hidden="1" x14ac:dyDescent="0.2">
      <c r="A130" s="12"/>
      <c r="B130" s="448"/>
      <c r="C130" s="448"/>
      <c r="D130" s="448"/>
      <c r="E130" s="435"/>
      <c r="F130" s="435"/>
      <c r="G130" s="443"/>
      <c r="H130" s="443"/>
      <c r="I130" s="447">
        <f t="shared" ref="I130:I134" si="6">E130:E130+G130</f>
        <v>0</v>
      </c>
      <c r="J130" s="447"/>
    </row>
    <row r="131" spans="1:10" hidden="1" x14ac:dyDescent="0.2">
      <c r="A131" s="12"/>
      <c r="B131" s="448"/>
      <c r="C131" s="448"/>
      <c r="D131" s="448"/>
      <c r="E131" s="435"/>
      <c r="F131" s="435"/>
      <c r="G131" s="443"/>
      <c r="H131" s="443"/>
      <c r="I131" s="447">
        <f t="shared" si="6"/>
        <v>0</v>
      </c>
      <c r="J131" s="447"/>
    </row>
    <row r="132" spans="1:10" hidden="1" x14ac:dyDescent="0.2">
      <c r="A132" s="12"/>
      <c r="B132" s="448"/>
      <c r="C132" s="448"/>
      <c r="D132" s="448"/>
      <c r="E132" s="435"/>
      <c r="F132" s="435"/>
      <c r="G132" s="443"/>
      <c r="H132" s="443"/>
      <c r="I132" s="447">
        <f t="shared" si="6"/>
        <v>0</v>
      </c>
      <c r="J132" s="447"/>
    </row>
    <row r="133" spans="1:10" hidden="1" x14ac:dyDescent="0.2">
      <c r="A133" s="12"/>
      <c r="B133" s="448"/>
      <c r="C133" s="448"/>
      <c r="D133" s="448"/>
      <c r="E133" s="435"/>
      <c r="F133" s="435"/>
      <c r="G133" s="443"/>
      <c r="H133" s="443"/>
      <c r="I133" s="447">
        <f t="shared" si="6"/>
        <v>0</v>
      </c>
      <c r="J133" s="447"/>
    </row>
    <row r="134" spans="1:10" hidden="1" x14ac:dyDescent="0.2">
      <c r="A134" s="12"/>
      <c r="B134" s="448"/>
      <c r="C134" s="448"/>
      <c r="D134" s="448"/>
      <c r="E134" s="435"/>
      <c r="F134" s="435"/>
      <c r="G134" s="443"/>
      <c r="H134" s="443"/>
      <c r="I134" s="447">
        <f t="shared" si="6"/>
        <v>0</v>
      </c>
      <c r="J134" s="447"/>
    </row>
    <row r="135" spans="1:10" hidden="1" x14ac:dyDescent="0.2">
      <c r="A135" s="12"/>
      <c r="B135" s="435" t="s">
        <v>13</v>
      </c>
      <c r="C135" s="435"/>
      <c r="D135" s="435"/>
      <c r="E135" s="435" t="s">
        <v>14</v>
      </c>
      <c r="F135" s="435"/>
      <c r="G135" s="443" t="s">
        <v>14</v>
      </c>
      <c r="H135" s="443"/>
      <c r="I135" s="447">
        <f>SUM(I129:J134)</f>
        <v>0</v>
      </c>
      <c r="J135" s="443"/>
    </row>
    <row r="136" spans="1:10" hidden="1" x14ac:dyDescent="0.2"/>
    <row r="137" spans="1:10" s="8" customFormat="1" hidden="1" x14ac:dyDescent="0.2">
      <c r="B137" s="2" t="s">
        <v>129</v>
      </c>
    </row>
    <row r="138" spans="1:10" hidden="1" x14ac:dyDescent="0.2"/>
    <row r="139" spans="1:10" hidden="1" x14ac:dyDescent="0.2">
      <c r="A139" s="6" t="s">
        <v>59</v>
      </c>
      <c r="E139" s="6">
        <v>244</v>
      </c>
    </row>
    <row r="140" spans="1:10" hidden="1" x14ac:dyDescent="0.2">
      <c r="A140" s="6" t="s">
        <v>58</v>
      </c>
      <c r="E140" s="6" t="s">
        <v>101</v>
      </c>
    </row>
    <row r="141" spans="1:10" hidden="1" x14ac:dyDescent="0.2"/>
    <row r="142" spans="1:10" hidden="1" x14ac:dyDescent="0.2">
      <c r="C142" s="6" t="s">
        <v>71</v>
      </c>
    </row>
    <row r="143" spans="1:10" hidden="1" x14ac:dyDescent="0.2"/>
    <row r="144" spans="1:10" ht="27" hidden="1" customHeight="1" x14ac:dyDescent="0.2">
      <c r="A144" s="143" t="s">
        <v>3</v>
      </c>
      <c r="B144" s="435" t="s">
        <v>16</v>
      </c>
      <c r="C144" s="435"/>
      <c r="D144" s="435" t="s">
        <v>67</v>
      </c>
      <c r="E144" s="435"/>
      <c r="F144" s="146" t="s">
        <v>68</v>
      </c>
      <c r="G144" s="443" t="s">
        <v>69</v>
      </c>
      <c r="H144" s="443"/>
      <c r="I144" s="435" t="s">
        <v>70</v>
      </c>
      <c r="J144" s="435"/>
    </row>
    <row r="145" spans="1:10" hidden="1" x14ac:dyDescent="0.2">
      <c r="A145" s="25">
        <v>1</v>
      </c>
      <c r="B145" s="451">
        <v>2</v>
      </c>
      <c r="C145" s="451"/>
      <c r="D145" s="451">
        <v>3</v>
      </c>
      <c r="E145" s="451"/>
      <c r="F145" s="25">
        <v>4</v>
      </c>
      <c r="G145" s="452">
        <v>5</v>
      </c>
      <c r="H145" s="452"/>
      <c r="I145" s="451">
        <v>6</v>
      </c>
      <c r="J145" s="451"/>
    </row>
    <row r="146" spans="1:10" hidden="1" x14ac:dyDescent="0.2">
      <c r="A146" s="147"/>
      <c r="B146" s="448"/>
      <c r="C146" s="448"/>
      <c r="D146" s="434"/>
      <c r="E146" s="434"/>
      <c r="F146" s="26"/>
      <c r="G146" s="433"/>
      <c r="H146" s="433"/>
      <c r="I146" s="434">
        <f>D146*F146*G146</f>
        <v>0</v>
      </c>
      <c r="J146" s="434"/>
    </row>
    <row r="147" spans="1:10" hidden="1" x14ac:dyDescent="0.2">
      <c r="A147" s="147"/>
      <c r="B147" s="448"/>
      <c r="C147" s="448"/>
      <c r="D147" s="434"/>
      <c r="E147" s="434"/>
      <c r="F147" s="26"/>
      <c r="G147" s="433"/>
      <c r="H147" s="433"/>
      <c r="I147" s="434">
        <f t="shared" ref="I147" si="7">D147*F147*G147</f>
        <v>0</v>
      </c>
      <c r="J147" s="434"/>
    </row>
    <row r="148" spans="1:10" hidden="1" x14ac:dyDescent="0.2">
      <c r="A148" s="147"/>
      <c r="B148" s="435" t="s">
        <v>13</v>
      </c>
      <c r="C148" s="435"/>
      <c r="D148" s="434" t="s">
        <v>14</v>
      </c>
      <c r="E148" s="434"/>
      <c r="F148" s="26" t="s">
        <v>14</v>
      </c>
      <c r="G148" s="433" t="s">
        <v>14</v>
      </c>
      <c r="H148" s="433"/>
      <c r="I148" s="434">
        <f>SUM(I146:J147)</f>
        <v>0</v>
      </c>
      <c r="J148" s="434"/>
    </row>
    <row r="149" spans="1:10" hidden="1" x14ac:dyDescent="0.2"/>
    <row r="150" spans="1:10" hidden="1" x14ac:dyDescent="0.2">
      <c r="A150" s="8"/>
      <c r="C150" s="6" t="s">
        <v>133</v>
      </c>
      <c r="D150" s="8"/>
      <c r="E150" s="8"/>
      <c r="F150" s="8"/>
      <c r="G150" s="8"/>
      <c r="H150" s="8"/>
      <c r="I150" s="8"/>
      <c r="J150" s="8"/>
    </row>
    <row r="151" spans="1:10" hidden="1" x14ac:dyDescent="0.2"/>
    <row r="152" spans="1:10" hidden="1" x14ac:dyDescent="0.2">
      <c r="A152" s="6" t="s">
        <v>59</v>
      </c>
    </row>
    <row r="153" spans="1:10" hidden="1" x14ac:dyDescent="0.2">
      <c r="A153" s="6" t="s">
        <v>58</v>
      </c>
    </row>
    <row r="154" spans="1:10" hidden="1" x14ac:dyDescent="0.2"/>
    <row r="155" spans="1:10" ht="24.6" hidden="1" customHeight="1" x14ac:dyDescent="0.2">
      <c r="A155" s="13" t="s">
        <v>3</v>
      </c>
      <c r="B155" s="435" t="s">
        <v>16</v>
      </c>
      <c r="C155" s="435"/>
      <c r="D155" s="435"/>
      <c r="E155" s="435" t="s">
        <v>111</v>
      </c>
      <c r="F155" s="435"/>
      <c r="G155" s="435" t="s">
        <v>72</v>
      </c>
      <c r="H155" s="435"/>
      <c r="I155" s="435" t="s">
        <v>73</v>
      </c>
      <c r="J155" s="435"/>
    </row>
    <row r="156" spans="1:10" hidden="1" x14ac:dyDescent="0.2">
      <c r="A156" s="27">
        <v>1</v>
      </c>
      <c r="B156" s="449">
        <v>2</v>
      </c>
      <c r="C156" s="449"/>
      <c r="D156" s="449"/>
      <c r="E156" s="449">
        <v>3</v>
      </c>
      <c r="F156" s="449"/>
      <c r="G156" s="450">
        <v>4</v>
      </c>
      <c r="H156" s="450"/>
      <c r="I156" s="450">
        <v>5</v>
      </c>
      <c r="J156" s="450"/>
    </row>
    <row r="157" spans="1:10" hidden="1" x14ac:dyDescent="0.2">
      <c r="A157" s="12"/>
      <c r="B157" s="448"/>
      <c r="C157" s="448"/>
      <c r="D157" s="448"/>
      <c r="E157" s="435"/>
      <c r="F157" s="435"/>
      <c r="G157" s="443"/>
      <c r="H157" s="443"/>
      <c r="I157" s="447">
        <f>E157:E157*G157</f>
        <v>0</v>
      </c>
      <c r="J157" s="447"/>
    </row>
    <row r="158" spans="1:10" hidden="1" x14ac:dyDescent="0.2">
      <c r="A158" s="12"/>
      <c r="B158" s="448"/>
      <c r="C158" s="448"/>
      <c r="D158" s="448"/>
      <c r="E158" s="435"/>
      <c r="F158" s="435"/>
      <c r="G158" s="443"/>
      <c r="H158" s="443"/>
      <c r="I158" s="447">
        <f t="shared" ref="I158:I162" si="8">E158:E158*G158</f>
        <v>0</v>
      </c>
      <c r="J158" s="447"/>
    </row>
    <row r="159" spans="1:10" hidden="1" x14ac:dyDescent="0.2">
      <c r="A159" s="12"/>
      <c r="B159" s="448"/>
      <c r="C159" s="448"/>
      <c r="D159" s="448"/>
      <c r="E159" s="435"/>
      <c r="F159" s="435"/>
      <c r="G159" s="443"/>
      <c r="H159" s="443"/>
      <c r="I159" s="447">
        <f t="shared" si="8"/>
        <v>0</v>
      </c>
      <c r="J159" s="447"/>
    </row>
    <row r="160" spans="1:10" hidden="1" x14ac:dyDescent="0.2">
      <c r="A160" s="12"/>
      <c r="B160" s="448"/>
      <c r="C160" s="448"/>
      <c r="D160" s="448"/>
      <c r="E160" s="435"/>
      <c r="F160" s="435"/>
      <c r="G160" s="443"/>
      <c r="H160" s="443"/>
      <c r="I160" s="447">
        <f t="shared" si="8"/>
        <v>0</v>
      </c>
      <c r="J160" s="447"/>
    </row>
    <row r="161" spans="1:11" hidden="1" x14ac:dyDescent="0.2">
      <c r="A161" s="12"/>
      <c r="B161" s="448"/>
      <c r="C161" s="448"/>
      <c r="D161" s="448"/>
      <c r="E161" s="435"/>
      <c r="F161" s="435"/>
      <c r="G161" s="443"/>
      <c r="H161" s="443"/>
      <c r="I161" s="447">
        <f t="shared" si="8"/>
        <v>0</v>
      </c>
      <c r="J161" s="447"/>
    </row>
    <row r="162" spans="1:11" hidden="1" x14ac:dyDescent="0.2">
      <c r="A162" s="12"/>
      <c r="B162" s="448"/>
      <c r="C162" s="448"/>
      <c r="D162" s="448"/>
      <c r="E162" s="435"/>
      <c r="F162" s="435"/>
      <c r="G162" s="443"/>
      <c r="H162" s="443"/>
      <c r="I162" s="447">
        <f t="shared" si="8"/>
        <v>0</v>
      </c>
      <c r="J162" s="447"/>
    </row>
    <row r="163" spans="1:11" hidden="1" x14ac:dyDescent="0.2">
      <c r="A163" s="12"/>
      <c r="B163" s="435" t="s">
        <v>13</v>
      </c>
      <c r="C163" s="435"/>
      <c r="D163" s="435"/>
      <c r="E163" s="435" t="s">
        <v>14</v>
      </c>
      <c r="F163" s="435"/>
      <c r="G163" s="443" t="s">
        <v>14</v>
      </c>
      <c r="H163" s="443"/>
      <c r="I163" s="447">
        <f>SUM(I157:J162)</f>
        <v>0</v>
      </c>
      <c r="J163" s="443"/>
    </row>
    <row r="164" spans="1:11" hidden="1" x14ac:dyDescent="0.2"/>
    <row r="165" spans="1:11" hidden="1" x14ac:dyDescent="0.2">
      <c r="C165" s="6" t="s">
        <v>75</v>
      </c>
    </row>
    <row r="166" spans="1:11" hidden="1" x14ac:dyDescent="0.2"/>
    <row r="167" spans="1:11" ht="34.9" hidden="1" customHeight="1" x14ac:dyDescent="0.2">
      <c r="A167" s="143" t="s">
        <v>3</v>
      </c>
      <c r="B167" s="435" t="s">
        <v>51</v>
      </c>
      <c r="C167" s="435"/>
      <c r="D167" s="435" t="s">
        <v>76</v>
      </c>
      <c r="E167" s="435"/>
      <c r="F167" s="146" t="s">
        <v>77</v>
      </c>
      <c r="G167" s="443" t="s">
        <v>78</v>
      </c>
      <c r="H167" s="443"/>
      <c r="I167" s="435" t="s">
        <v>70</v>
      </c>
      <c r="J167" s="435"/>
    </row>
    <row r="168" spans="1:11" s="28" customFormat="1" ht="9.6" hidden="1" customHeight="1" x14ac:dyDescent="0.2">
      <c r="A168" s="20">
        <v>1</v>
      </c>
      <c r="B168" s="449">
        <v>2</v>
      </c>
      <c r="C168" s="449"/>
      <c r="D168" s="449">
        <v>3</v>
      </c>
      <c r="E168" s="449"/>
      <c r="F168" s="20">
        <v>4</v>
      </c>
      <c r="G168" s="450">
        <v>5</v>
      </c>
      <c r="H168" s="450"/>
      <c r="I168" s="449">
        <v>6</v>
      </c>
      <c r="J168" s="449"/>
    </row>
    <row r="169" spans="1:11" hidden="1" x14ac:dyDescent="0.2">
      <c r="A169" s="147">
        <v>1</v>
      </c>
      <c r="B169" s="448"/>
      <c r="C169" s="448"/>
      <c r="D169" s="434"/>
      <c r="E169" s="434"/>
      <c r="F169" s="26"/>
      <c r="G169" s="433"/>
      <c r="H169" s="433"/>
      <c r="I169" s="434">
        <f>F169*G169*D169</f>
        <v>0</v>
      </c>
      <c r="J169" s="434"/>
    </row>
    <row r="170" spans="1:11" hidden="1" x14ac:dyDescent="0.2">
      <c r="A170" s="147">
        <v>2</v>
      </c>
      <c r="B170" s="448"/>
      <c r="C170" s="448"/>
      <c r="D170" s="434"/>
      <c r="E170" s="434"/>
      <c r="F170" s="26"/>
      <c r="G170" s="433"/>
      <c r="H170" s="433"/>
      <c r="I170" s="434">
        <f>F170*G170*D170</f>
        <v>0</v>
      </c>
      <c r="J170" s="434"/>
    </row>
    <row r="171" spans="1:11" hidden="1" x14ac:dyDescent="0.2">
      <c r="A171" s="147">
        <v>3</v>
      </c>
      <c r="B171" s="448"/>
      <c r="C171" s="448"/>
      <c r="D171" s="434"/>
      <c r="E171" s="434"/>
      <c r="F171" s="26"/>
      <c r="G171" s="433"/>
      <c r="H171" s="433"/>
      <c r="I171" s="434">
        <f t="shared" ref="I171:I173" si="9">F171*G171*D171</f>
        <v>0</v>
      </c>
      <c r="J171" s="434"/>
    </row>
    <row r="172" spans="1:11" hidden="1" x14ac:dyDescent="0.2">
      <c r="A172" s="147">
        <v>4</v>
      </c>
      <c r="B172" s="448"/>
      <c r="C172" s="448"/>
      <c r="D172" s="434"/>
      <c r="E172" s="434"/>
      <c r="F172" s="26"/>
      <c r="G172" s="433"/>
      <c r="H172" s="433"/>
      <c r="I172" s="434">
        <f t="shared" si="9"/>
        <v>0</v>
      </c>
      <c r="J172" s="434"/>
    </row>
    <row r="173" spans="1:11" hidden="1" x14ac:dyDescent="0.2">
      <c r="A173" s="147">
        <v>5</v>
      </c>
      <c r="B173" s="448"/>
      <c r="C173" s="448"/>
      <c r="D173" s="434"/>
      <c r="E173" s="434"/>
      <c r="F173" s="26"/>
      <c r="G173" s="433"/>
      <c r="H173" s="433"/>
      <c r="I173" s="434">
        <f t="shared" si="9"/>
        <v>0</v>
      </c>
      <c r="J173" s="434"/>
    </row>
    <row r="174" spans="1:11" hidden="1" x14ac:dyDescent="0.2">
      <c r="A174" s="147"/>
      <c r="B174" s="435" t="s">
        <v>13</v>
      </c>
      <c r="C174" s="435"/>
      <c r="D174" s="434" t="s">
        <v>14</v>
      </c>
      <c r="E174" s="434"/>
      <c r="F174" s="26" t="s">
        <v>14</v>
      </c>
      <c r="G174" s="433" t="s">
        <v>14</v>
      </c>
      <c r="H174" s="433"/>
      <c r="I174" s="434">
        <f>SUM(I169:J173)</f>
        <v>0</v>
      </c>
      <c r="J174" s="434"/>
      <c r="K174" s="15"/>
    </row>
    <row r="175" spans="1:11" hidden="1" x14ac:dyDescent="0.2"/>
    <row r="176" spans="1:11" hidden="1" x14ac:dyDescent="0.2">
      <c r="C176" s="6" t="s">
        <v>74</v>
      </c>
    </row>
    <row r="177" spans="1:10" hidden="1" x14ac:dyDescent="0.2"/>
    <row r="178" spans="1:10" ht="24.6" hidden="1" customHeight="1" x14ac:dyDescent="0.2">
      <c r="A178" s="13" t="s">
        <v>3</v>
      </c>
      <c r="B178" s="435" t="s">
        <v>51</v>
      </c>
      <c r="C178" s="435"/>
      <c r="D178" s="435"/>
      <c r="E178" s="435" t="s">
        <v>79</v>
      </c>
      <c r="F178" s="435"/>
      <c r="G178" s="435" t="s">
        <v>80</v>
      </c>
      <c r="H178" s="435"/>
      <c r="I178" s="435" t="s">
        <v>81</v>
      </c>
      <c r="J178" s="435"/>
    </row>
    <row r="179" spans="1:10" hidden="1" x14ac:dyDescent="0.2">
      <c r="A179" s="12">
        <v>1</v>
      </c>
      <c r="B179" s="435">
        <v>2</v>
      </c>
      <c r="C179" s="435"/>
      <c r="D179" s="435"/>
      <c r="E179" s="435">
        <v>3</v>
      </c>
      <c r="F179" s="435"/>
      <c r="G179" s="443">
        <v>4</v>
      </c>
      <c r="H179" s="443"/>
      <c r="I179" s="443">
        <v>5</v>
      </c>
      <c r="J179" s="443"/>
    </row>
    <row r="180" spans="1:10" ht="64.5" hidden="1" customHeight="1" x14ac:dyDescent="0.2">
      <c r="A180" s="12"/>
      <c r="B180" s="448" t="s">
        <v>411</v>
      </c>
      <c r="C180" s="448"/>
      <c r="D180" s="448"/>
      <c r="E180" s="435"/>
      <c r="F180" s="435"/>
      <c r="G180" s="443"/>
      <c r="H180" s="443"/>
      <c r="I180" s="447">
        <v>0</v>
      </c>
      <c r="J180" s="447"/>
    </row>
    <row r="181" spans="1:10" hidden="1" x14ac:dyDescent="0.2">
      <c r="A181" s="12"/>
      <c r="B181" s="448"/>
      <c r="C181" s="448"/>
      <c r="D181" s="448"/>
      <c r="E181" s="435"/>
      <c r="F181" s="435"/>
      <c r="G181" s="443"/>
      <c r="H181" s="443"/>
      <c r="I181" s="447">
        <v>0</v>
      </c>
      <c r="J181" s="447"/>
    </row>
    <row r="182" spans="1:10" hidden="1" x14ac:dyDescent="0.2">
      <c r="A182" s="12"/>
      <c r="B182" s="448"/>
      <c r="C182" s="448"/>
      <c r="D182" s="448"/>
      <c r="E182" s="435"/>
      <c r="F182" s="435"/>
      <c r="G182" s="443"/>
      <c r="H182" s="443"/>
      <c r="I182" s="447">
        <f t="shared" ref="I182:I185" si="10">E182:E182*G182</f>
        <v>0</v>
      </c>
      <c r="J182" s="447"/>
    </row>
    <row r="183" spans="1:10" hidden="1" x14ac:dyDescent="0.2">
      <c r="A183" s="12"/>
      <c r="B183" s="448"/>
      <c r="C183" s="448"/>
      <c r="D183" s="448"/>
      <c r="E183" s="435"/>
      <c r="F183" s="435"/>
      <c r="G183" s="443"/>
      <c r="H183" s="443"/>
      <c r="I183" s="447">
        <f t="shared" si="10"/>
        <v>0</v>
      </c>
      <c r="J183" s="447"/>
    </row>
    <row r="184" spans="1:10" hidden="1" x14ac:dyDescent="0.2">
      <c r="A184" s="12"/>
      <c r="B184" s="448"/>
      <c r="C184" s="448"/>
      <c r="D184" s="448"/>
      <c r="E184" s="435"/>
      <c r="F184" s="435"/>
      <c r="G184" s="443"/>
      <c r="H184" s="443"/>
      <c r="I184" s="447">
        <f t="shared" si="10"/>
        <v>0</v>
      </c>
      <c r="J184" s="447"/>
    </row>
    <row r="185" spans="1:10" hidden="1" x14ac:dyDescent="0.2">
      <c r="A185" s="12"/>
      <c r="B185" s="448"/>
      <c r="C185" s="448"/>
      <c r="D185" s="448"/>
      <c r="E185" s="435"/>
      <c r="F185" s="435"/>
      <c r="G185" s="443"/>
      <c r="H185" s="443"/>
      <c r="I185" s="447">
        <f t="shared" si="10"/>
        <v>0</v>
      </c>
      <c r="J185" s="447"/>
    </row>
    <row r="186" spans="1:10" hidden="1" x14ac:dyDescent="0.2">
      <c r="A186" s="12"/>
      <c r="B186" s="435" t="s">
        <v>13</v>
      </c>
      <c r="C186" s="435"/>
      <c r="D186" s="435"/>
      <c r="E186" s="435" t="s">
        <v>14</v>
      </c>
      <c r="F186" s="435"/>
      <c r="G186" s="443" t="s">
        <v>14</v>
      </c>
      <c r="H186" s="443"/>
      <c r="I186" s="447">
        <f>SUM(I180:J185)</f>
        <v>0</v>
      </c>
      <c r="J186" s="443"/>
    </row>
    <row r="187" spans="1:10" hidden="1" x14ac:dyDescent="0.2"/>
    <row r="188" spans="1:10" ht="33.75" customHeight="1" x14ac:dyDescent="0.2">
      <c r="C188" s="6" t="s">
        <v>109</v>
      </c>
    </row>
    <row r="190" spans="1:10" ht="28.15" customHeight="1" x14ac:dyDescent="0.2">
      <c r="A190" s="13" t="s">
        <v>3</v>
      </c>
      <c r="B190" s="435" t="s">
        <v>16</v>
      </c>
      <c r="C190" s="435"/>
      <c r="D190" s="435"/>
      <c r="E190" s="435" t="s">
        <v>82</v>
      </c>
      <c r="F190" s="435"/>
      <c r="G190" s="435" t="s">
        <v>83</v>
      </c>
      <c r="H190" s="435"/>
      <c r="I190" s="435" t="s">
        <v>84</v>
      </c>
      <c r="J190" s="435"/>
    </row>
    <row r="191" spans="1:10" x14ac:dyDescent="0.2">
      <c r="A191" s="12">
        <v>1</v>
      </c>
      <c r="B191" s="432">
        <v>2</v>
      </c>
      <c r="C191" s="432"/>
      <c r="D191" s="432"/>
      <c r="E191" s="432">
        <v>3</v>
      </c>
      <c r="F191" s="432"/>
      <c r="G191" s="436">
        <v>4</v>
      </c>
      <c r="H191" s="436"/>
      <c r="I191" s="436">
        <v>5</v>
      </c>
      <c r="J191" s="436"/>
    </row>
    <row r="192" spans="1:10" ht="57.75" customHeight="1" x14ac:dyDescent="0.2">
      <c r="A192" s="12">
        <v>1</v>
      </c>
      <c r="B192" s="431" t="s">
        <v>515</v>
      </c>
      <c r="C192" s="431"/>
      <c r="D192" s="431"/>
      <c r="E192" s="432">
        <v>1</v>
      </c>
      <c r="F192" s="432"/>
      <c r="G192" s="433"/>
      <c r="H192" s="433"/>
      <c r="I192" s="433">
        <v>600000</v>
      </c>
      <c r="J192" s="433"/>
    </row>
    <row r="193" spans="1:11" ht="81.75" hidden="1" customHeight="1" x14ac:dyDescent="0.2">
      <c r="A193" s="12">
        <v>2</v>
      </c>
      <c r="B193" s="431"/>
      <c r="C193" s="431"/>
      <c r="D193" s="431"/>
      <c r="E193" s="434"/>
      <c r="F193" s="434"/>
      <c r="G193" s="436"/>
      <c r="H193" s="436"/>
      <c r="I193" s="433"/>
      <c r="J193" s="433"/>
    </row>
    <row r="194" spans="1:11" hidden="1" x14ac:dyDescent="0.2">
      <c r="A194" s="12">
        <v>3</v>
      </c>
      <c r="B194" s="431"/>
      <c r="C194" s="431"/>
      <c r="D194" s="431"/>
      <c r="E194" s="434"/>
      <c r="F194" s="434"/>
      <c r="G194" s="436"/>
      <c r="H194" s="436"/>
      <c r="I194" s="433"/>
      <c r="J194" s="433"/>
    </row>
    <row r="195" spans="1:11" x14ac:dyDescent="0.2">
      <c r="A195" s="12"/>
      <c r="B195" s="431" t="s">
        <v>13</v>
      </c>
      <c r="C195" s="431"/>
      <c r="D195" s="431"/>
      <c r="E195" s="434" t="s">
        <v>14</v>
      </c>
      <c r="F195" s="434"/>
      <c r="G195" s="433" t="s">
        <v>14</v>
      </c>
      <c r="H195" s="433"/>
      <c r="I195" s="433">
        <f>SUM(I192:J194)</f>
        <v>600000</v>
      </c>
      <c r="J195" s="433"/>
      <c r="K195" s="15"/>
    </row>
    <row r="196" spans="1:11" x14ac:dyDescent="0.2">
      <c r="B196" s="29"/>
      <c r="C196" s="29"/>
      <c r="D196" s="29"/>
      <c r="E196" s="15"/>
      <c r="F196" s="15"/>
      <c r="G196" s="15"/>
      <c r="H196" s="15"/>
      <c r="I196" s="15"/>
      <c r="J196" s="15"/>
    </row>
    <row r="197" spans="1:11" x14ac:dyDescent="0.2">
      <c r="B197" s="148"/>
      <c r="C197" s="148" t="s">
        <v>110</v>
      </c>
      <c r="D197" s="148"/>
    </row>
    <row r="198" spans="1:11" x14ac:dyDescent="0.2">
      <c r="B198" s="148"/>
      <c r="C198" s="148"/>
      <c r="D198" s="148"/>
    </row>
    <row r="199" spans="1:11" ht="22.15" customHeight="1" x14ac:dyDescent="0.2">
      <c r="A199" s="13" t="s">
        <v>3</v>
      </c>
      <c r="B199" s="440" t="s">
        <v>16</v>
      </c>
      <c r="C199" s="441"/>
      <c r="D199" s="441"/>
      <c r="E199" s="441"/>
      <c r="F199" s="442"/>
      <c r="G199" s="435" t="s">
        <v>85</v>
      </c>
      <c r="H199" s="435"/>
      <c r="I199" s="435" t="s">
        <v>86</v>
      </c>
      <c r="J199" s="435"/>
    </row>
    <row r="200" spans="1:11" x14ac:dyDescent="0.2">
      <c r="A200" s="12">
        <v>1</v>
      </c>
      <c r="B200" s="440">
        <v>2</v>
      </c>
      <c r="C200" s="441"/>
      <c r="D200" s="441"/>
      <c r="E200" s="441"/>
      <c r="F200" s="442"/>
      <c r="G200" s="443">
        <v>3</v>
      </c>
      <c r="H200" s="443"/>
      <c r="I200" s="443">
        <v>4</v>
      </c>
      <c r="J200" s="443"/>
    </row>
    <row r="201" spans="1:11" ht="44.25" customHeight="1" x14ac:dyDescent="0.2">
      <c r="A201" s="12">
        <v>1</v>
      </c>
      <c r="B201" s="444" t="s">
        <v>439</v>
      </c>
      <c r="C201" s="445"/>
      <c r="D201" s="445"/>
      <c r="E201" s="445"/>
      <c r="F201" s="446"/>
      <c r="G201" s="432">
        <v>1</v>
      </c>
      <c r="H201" s="432"/>
      <c r="I201" s="434">
        <v>36000</v>
      </c>
      <c r="J201" s="434"/>
    </row>
    <row r="202" spans="1:11" ht="44.25" hidden="1" customHeight="1" x14ac:dyDescent="0.2">
      <c r="A202" s="12"/>
      <c r="B202" s="437"/>
      <c r="C202" s="438"/>
      <c r="D202" s="438"/>
      <c r="E202" s="438"/>
      <c r="F202" s="439"/>
      <c r="G202" s="432"/>
      <c r="H202" s="432"/>
      <c r="I202" s="434"/>
      <c r="J202" s="434"/>
    </row>
    <row r="203" spans="1:11" x14ac:dyDescent="0.2">
      <c r="A203" s="12"/>
      <c r="B203" s="440" t="s">
        <v>13</v>
      </c>
      <c r="C203" s="441"/>
      <c r="D203" s="441"/>
      <c r="E203" s="441"/>
      <c r="F203" s="442"/>
      <c r="G203" s="433" t="s">
        <v>14</v>
      </c>
      <c r="H203" s="433"/>
      <c r="I203" s="433">
        <f>SUM(I201:J202)</f>
        <v>36000</v>
      </c>
      <c r="J203" s="433"/>
    </row>
    <row r="205" spans="1:11" hidden="1" x14ac:dyDescent="0.2">
      <c r="C205" s="6" t="s">
        <v>87</v>
      </c>
    </row>
    <row r="206" spans="1:11" hidden="1" x14ac:dyDescent="0.2"/>
    <row r="207" spans="1:11" ht="22.15" hidden="1" customHeight="1" x14ac:dyDescent="0.2">
      <c r="A207" s="13" t="s">
        <v>3</v>
      </c>
      <c r="B207" s="435" t="s">
        <v>16</v>
      </c>
      <c r="C207" s="435"/>
      <c r="D207" s="435"/>
      <c r="E207" s="435" t="s">
        <v>79</v>
      </c>
      <c r="F207" s="435"/>
      <c r="G207" s="435" t="s">
        <v>88</v>
      </c>
      <c r="H207" s="435"/>
      <c r="I207" s="435" t="s">
        <v>73</v>
      </c>
      <c r="J207" s="435"/>
    </row>
    <row r="208" spans="1:11" hidden="1" x14ac:dyDescent="0.2">
      <c r="A208" s="147">
        <v>1</v>
      </c>
      <c r="B208" s="432">
        <v>2</v>
      </c>
      <c r="C208" s="432"/>
      <c r="D208" s="432"/>
      <c r="E208" s="432">
        <v>3</v>
      </c>
      <c r="F208" s="432"/>
      <c r="G208" s="436">
        <v>4</v>
      </c>
      <c r="H208" s="436"/>
      <c r="I208" s="436">
        <v>5</v>
      </c>
      <c r="J208" s="436"/>
    </row>
    <row r="209" spans="1:13" ht="77.25" hidden="1" customHeight="1" x14ac:dyDescent="0.2">
      <c r="A209" s="12">
        <v>1</v>
      </c>
      <c r="B209" s="431" t="s">
        <v>412</v>
      </c>
      <c r="C209" s="431"/>
      <c r="D209" s="431"/>
      <c r="E209" s="432"/>
      <c r="F209" s="432"/>
      <c r="G209" s="433"/>
      <c r="H209" s="433"/>
      <c r="I209" s="434"/>
      <c r="J209" s="434"/>
      <c r="K209" s="15"/>
    </row>
    <row r="210" spans="1:13" hidden="1" x14ac:dyDescent="0.2">
      <c r="A210" s="12"/>
      <c r="B210" s="431"/>
      <c r="C210" s="431"/>
      <c r="D210" s="431"/>
      <c r="E210" s="432"/>
      <c r="F210" s="432"/>
      <c r="G210" s="433" t="s">
        <v>14</v>
      </c>
      <c r="H210" s="433"/>
      <c r="I210" s="433">
        <f>SUM(I209:J209)</f>
        <v>0</v>
      </c>
      <c r="J210" s="433"/>
      <c r="L210" s="15" t="s">
        <v>35</v>
      </c>
      <c r="M210" s="15"/>
    </row>
    <row r="214" spans="1:13" x14ac:dyDescent="0.2">
      <c r="K214" s="15"/>
      <c r="L214" s="15"/>
      <c r="M214" s="15"/>
    </row>
    <row r="215" spans="1:13" x14ac:dyDescent="0.2">
      <c r="B215" s="6" t="s">
        <v>139</v>
      </c>
      <c r="J215" s="15">
        <f>I195+I203</f>
        <v>636000</v>
      </c>
      <c r="K215" s="15"/>
      <c r="L215" s="15"/>
      <c r="M215" s="15"/>
    </row>
    <row r="216" spans="1:13" x14ac:dyDescent="0.2">
      <c r="K216" s="15"/>
      <c r="L216" s="15"/>
      <c r="M216" s="15"/>
    </row>
    <row r="217" spans="1:13" x14ac:dyDescent="0.2">
      <c r="B217" s="2" t="s">
        <v>128</v>
      </c>
      <c r="J217" s="65">
        <f>I195+I203</f>
        <v>636000</v>
      </c>
    </row>
  </sheetData>
  <mergeCells count="385">
    <mergeCell ref="B210:D210"/>
    <mergeCell ref="E210:F210"/>
    <mergeCell ref="G210:H210"/>
    <mergeCell ref="I210:J210"/>
    <mergeCell ref="B182:D182"/>
    <mergeCell ref="E182:F182"/>
    <mergeCell ref="G182:H182"/>
    <mergeCell ref="I182:J182"/>
    <mergeCell ref="B193:D193"/>
    <mergeCell ref="E193:F193"/>
    <mergeCell ref="G193:H193"/>
    <mergeCell ref="I193:J193"/>
    <mergeCell ref="B194:D194"/>
    <mergeCell ref="E194:F194"/>
    <mergeCell ref="G194:H194"/>
    <mergeCell ref="I194:J194"/>
    <mergeCell ref="B186:D186"/>
    <mergeCell ref="E186:F186"/>
    <mergeCell ref="G186:H186"/>
    <mergeCell ref="I186:J186"/>
    <mergeCell ref="B184:D184"/>
    <mergeCell ref="E184:F184"/>
    <mergeCell ref="G184:H184"/>
    <mergeCell ref="I184:J184"/>
    <mergeCell ref="B185:D185"/>
    <mergeCell ref="E185:F185"/>
    <mergeCell ref="G185:H185"/>
    <mergeCell ref="I185:J185"/>
    <mergeCell ref="B172:C172"/>
    <mergeCell ref="D172:E172"/>
    <mergeCell ref="G172:H172"/>
    <mergeCell ref="I172:J172"/>
    <mergeCell ref="B173:C173"/>
    <mergeCell ref="D173:E173"/>
    <mergeCell ref="G173:H173"/>
    <mergeCell ref="I173:J173"/>
    <mergeCell ref="B174:C174"/>
    <mergeCell ref="D174:E174"/>
    <mergeCell ref="G174:H174"/>
    <mergeCell ref="I174:J174"/>
    <mergeCell ref="B179:D179"/>
    <mergeCell ref="E179:F179"/>
    <mergeCell ref="G179:H179"/>
    <mergeCell ref="I179:J179"/>
    <mergeCell ref="B183:D183"/>
    <mergeCell ref="E183:F183"/>
    <mergeCell ref="G183:H183"/>
    <mergeCell ref="I183:J183"/>
    <mergeCell ref="B170:C170"/>
    <mergeCell ref="D170:E170"/>
    <mergeCell ref="G170:H170"/>
    <mergeCell ref="I170:J170"/>
    <mergeCell ref="B171:C171"/>
    <mergeCell ref="D171:E171"/>
    <mergeCell ref="G171:H171"/>
    <mergeCell ref="I171:J171"/>
    <mergeCell ref="B146:C146"/>
    <mergeCell ref="D146:E146"/>
    <mergeCell ref="G146:H146"/>
    <mergeCell ref="I146:J146"/>
    <mergeCell ref="B147:C147"/>
    <mergeCell ref="D147:E147"/>
    <mergeCell ref="G147:H147"/>
    <mergeCell ref="I147:J147"/>
    <mergeCell ref="B148:C148"/>
    <mergeCell ref="D148:E148"/>
    <mergeCell ref="G148:H148"/>
    <mergeCell ref="I148:J148"/>
    <mergeCell ref="B157:D157"/>
    <mergeCell ref="E157:F157"/>
    <mergeCell ref="G157:H157"/>
    <mergeCell ref="I157:J157"/>
    <mergeCell ref="B145:C145"/>
    <mergeCell ref="D145:E145"/>
    <mergeCell ref="G145:H145"/>
    <mergeCell ref="I145:J145"/>
    <mergeCell ref="B128:D128"/>
    <mergeCell ref="E128:F128"/>
    <mergeCell ref="G128:H128"/>
    <mergeCell ref="I128:J128"/>
    <mergeCell ref="B131:D131"/>
    <mergeCell ref="E131:F131"/>
    <mergeCell ref="G131:H131"/>
    <mergeCell ref="I131:J131"/>
    <mergeCell ref="B132:D132"/>
    <mergeCell ref="E132:F132"/>
    <mergeCell ref="G132:H132"/>
    <mergeCell ref="I132:J132"/>
    <mergeCell ref="B129:D129"/>
    <mergeCell ref="E129:F129"/>
    <mergeCell ref="G129:H129"/>
    <mergeCell ref="I129:J129"/>
    <mergeCell ref="B130:D130"/>
    <mergeCell ref="E130:F130"/>
    <mergeCell ref="G130:H130"/>
    <mergeCell ref="I130:J130"/>
    <mergeCell ref="C4:J5"/>
    <mergeCell ref="C6:J6"/>
    <mergeCell ref="A14:A16"/>
    <mergeCell ref="B14:B16"/>
    <mergeCell ref="C14:C16"/>
    <mergeCell ref="D14:G14"/>
    <mergeCell ref="H14:H16"/>
    <mergeCell ref="I14:I16"/>
    <mergeCell ref="J14:J16"/>
    <mergeCell ref="D15:D16"/>
    <mergeCell ref="B34:D34"/>
    <mergeCell ref="E34:G34"/>
    <mergeCell ref="B35:D35"/>
    <mergeCell ref="E35:G35"/>
    <mergeCell ref="B36:D36"/>
    <mergeCell ref="E36:G36"/>
    <mergeCell ref="E15:G15"/>
    <mergeCell ref="A28:B28"/>
    <mergeCell ref="B32:D32"/>
    <mergeCell ref="E32:G32"/>
    <mergeCell ref="B33:D33"/>
    <mergeCell ref="E33:G33"/>
    <mergeCell ref="B40:D40"/>
    <mergeCell ref="E40:G40"/>
    <mergeCell ref="B41:D41"/>
    <mergeCell ref="E41:G41"/>
    <mergeCell ref="A42:D42"/>
    <mergeCell ref="E42:G42"/>
    <mergeCell ref="B37:D37"/>
    <mergeCell ref="E37:G37"/>
    <mergeCell ref="B38:D38"/>
    <mergeCell ref="E38:G38"/>
    <mergeCell ref="B39:D39"/>
    <mergeCell ref="E39:G39"/>
    <mergeCell ref="B49:D49"/>
    <mergeCell ref="E49:G49"/>
    <mergeCell ref="B50:D50"/>
    <mergeCell ref="E50:G50"/>
    <mergeCell ref="B51:D51"/>
    <mergeCell ref="E51:G51"/>
    <mergeCell ref="B46:D46"/>
    <mergeCell ref="E46:G46"/>
    <mergeCell ref="B47:D47"/>
    <mergeCell ref="E47:G47"/>
    <mergeCell ref="B48:D48"/>
    <mergeCell ref="E48:G48"/>
    <mergeCell ref="B55:D55"/>
    <mergeCell ref="E55:G55"/>
    <mergeCell ref="A56:D56"/>
    <mergeCell ref="E56:G56"/>
    <mergeCell ref="B62:H62"/>
    <mergeCell ref="B63:H63"/>
    <mergeCell ref="B52:D52"/>
    <mergeCell ref="E52:G52"/>
    <mergeCell ref="B53:D53"/>
    <mergeCell ref="E53:G53"/>
    <mergeCell ref="B54:D54"/>
    <mergeCell ref="E54:G54"/>
    <mergeCell ref="B70:H70"/>
    <mergeCell ref="B71:H71"/>
    <mergeCell ref="B72:H72"/>
    <mergeCell ref="B73:H73"/>
    <mergeCell ref="B74:H74"/>
    <mergeCell ref="B75:H75"/>
    <mergeCell ref="B64:H64"/>
    <mergeCell ref="B65:H65"/>
    <mergeCell ref="B66:H66"/>
    <mergeCell ref="B67:H67"/>
    <mergeCell ref="B68:H68"/>
    <mergeCell ref="B69:H69"/>
    <mergeCell ref="B76:H76"/>
    <mergeCell ref="B82:D82"/>
    <mergeCell ref="E82:F82"/>
    <mergeCell ref="G82:H82"/>
    <mergeCell ref="I82:J82"/>
    <mergeCell ref="B83:D83"/>
    <mergeCell ref="E83:F83"/>
    <mergeCell ref="G83:H83"/>
    <mergeCell ref="I83:J83"/>
    <mergeCell ref="B86:D86"/>
    <mergeCell ref="E86:F86"/>
    <mergeCell ref="G86:H86"/>
    <mergeCell ref="I86:J86"/>
    <mergeCell ref="B87:D87"/>
    <mergeCell ref="E87:F87"/>
    <mergeCell ref="G87:H87"/>
    <mergeCell ref="I87:J87"/>
    <mergeCell ref="B84:D84"/>
    <mergeCell ref="E84:F84"/>
    <mergeCell ref="G84:H84"/>
    <mergeCell ref="I84:J84"/>
    <mergeCell ref="B85:D85"/>
    <mergeCell ref="E85:F85"/>
    <mergeCell ref="G85:H85"/>
    <mergeCell ref="I85:J85"/>
    <mergeCell ref="B90:D90"/>
    <mergeCell ref="E90:F90"/>
    <mergeCell ref="G90:H90"/>
    <mergeCell ref="I90:J90"/>
    <mergeCell ref="B97:D97"/>
    <mergeCell ref="E97:F97"/>
    <mergeCell ref="H97:I97"/>
    <mergeCell ref="B88:D88"/>
    <mergeCell ref="E88:F88"/>
    <mergeCell ref="G88:H88"/>
    <mergeCell ref="I88:J88"/>
    <mergeCell ref="B89:D89"/>
    <mergeCell ref="E89:F89"/>
    <mergeCell ref="G89:H89"/>
    <mergeCell ref="I89:J89"/>
    <mergeCell ref="B100:D100"/>
    <mergeCell ref="E100:F100"/>
    <mergeCell ref="H100:I100"/>
    <mergeCell ref="B98:D98"/>
    <mergeCell ref="E98:F98"/>
    <mergeCell ref="H98:I98"/>
    <mergeCell ref="B99:D99"/>
    <mergeCell ref="E99:F99"/>
    <mergeCell ref="H99:I99"/>
    <mergeCell ref="B101:D101"/>
    <mergeCell ref="E101:F101"/>
    <mergeCell ref="H101:I101"/>
    <mergeCell ref="B102:D102"/>
    <mergeCell ref="E102:F102"/>
    <mergeCell ref="H102:I102"/>
    <mergeCell ref="B103:D103"/>
    <mergeCell ref="E103:F103"/>
    <mergeCell ref="H103:I103"/>
    <mergeCell ref="B104:D104"/>
    <mergeCell ref="E104:F104"/>
    <mergeCell ref="H104:I104"/>
    <mergeCell ref="B105:D105"/>
    <mergeCell ref="E105:F105"/>
    <mergeCell ref="H105:I105"/>
    <mergeCell ref="B113:D113"/>
    <mergeCell ref="E113:F113"/>
    <mergeCell ref="G113:H113"/>
    <mergeCell ref="I113:J113"/>
    <mergeCell ref="B114:D114"/>
    <mergeCell ref="E114:F114"/>
    <mergeCell ref="G114:H114"/>
    <mergeCell ref="I114:J114"/>
    <mergeCell ref="B112:D112"/>
    <mergeCell ref="E112:F112"/>
    <mergeCell ref="G112:H112"/>
    <mergeCell ref="I112:J112"/>
    <mergeCell ref="B117:D117"/>
    <mergeCell ref="E117:F117"/>
    <mergeCell ref="G117:H117"/>
    <mergeCell ref="I117:J117"/>
    <mergeCell ref="B115:D115"/>
    <mergeCell ref="E115:F115"/>
    <mergeCell ref="G115:H115"/>
    <mergeCell ref="I115:J115"/>
    <mergeCell ref="B116:D116"/>
    <mergeCell ref="E116:F116"/>
    <mergeCell ref="G116:H116"/>
    <mergeCell ref="I116:J116"/>
    <mergeCell ref="B118:D118"/>
    <mergeCell ref="E118:F118"/>
    <mergeCell ref="G118:H118"/>
    <mergeCell ref="I118:J118"/>
    <mergeCell ref="B119:D119"/>
    <mergeCell ref="E119:F119"/>
    <mergeCell ref="G119:H119"/>
    <mergeCell ref="I119:J119"/>
    <mergeCell ref="B127:D127"/>
    <mergeCell ref="E127:F127"/>
    <mergeCell ref="G127:H127"/>
    <mergeCell ref="I127:J127"/>
    <mergeCell ref="B120:D120"/>
    <mergeCell ref="E120:F120"/>
    <mergeCell ref="G120:H120"/>
    <mergeCell ref="I120:J120"/>
    <mergeCell ref="B144:C144"/>
    <mergeCell ref="D144:E144"/>
    <mergeCell ref="G144:H144"/>
    <mergeCell ref="I144:J144"/>
    <mergeCell ref="B133:D133"/>
    <mergeCell ref="E133:F133"/>
    <mergeCell ref="G133:H133"/>
    <mergeCell ref="I133:J133"/>
    <mergeCell ref="B134:D134"/>
    <mergeCell ref="E134:F134"/>
    <mergeCell ref="G134:H134"/>
    <mergeCell ref="I134:J134"/>
    <mergeCell ref="B135:D135"/>
    <mergeCell ref="E135:F135"/>
    <mergeCell ref="G135:H135"/>
    <mergeCell ref="I135:J135"/>
    <mergeCell ref="B158:D158"/>
    <mergeCell ref="E158:F158"/>
    <mergeCell ref="G158:H158"/>
    <mergeCell ref="I158:J158"/>
    <mergeCell ref="B155:D155"/>
    <mergeCell ref="E155:F155"/>
    <mergeCell ref="G155:H155"/>
    <mergeCell ref="I155:J155"/>
    <mergeCell ref="B156:D156"/>
    <mergeCell ref="E156:F156"/>
    <mergeCell ref="G156:H156"/>
    <mergeCell ref="I156:J156"/>
    <mergeCell ref="B159:D159"/>
    <mergeCell ref="E159:F159"/>
    <mergeCell ref="G159:H159"/>
    <mergeCell ref="I159:J159"/>
    <mergeCell ref="B160:D160"/>
    <mergeCell ref="E160:F160"/>
    <mergeCell ref="G160:H160"/>
    <mergeCell ref="I160:J160"/>
    <mergeCell ref="B161:D161"/>
    <mergeCell ref="E161:F161"/>
    <mergeCell ref="G161:H161"/>
    <mergeCell ref="I161:J161"/>
    <mergeCell ref="B162:D162"/>
    <mergeCell ref="E162:F162"/>
    <mergeCell ref="G162:H162"/>
    <mergeCell ref="I162:J162"/>
    <mergeCell ref="B168:C168"/>
    <mergeCell ref="D168:E168"/>
    <mergeCell ref="G168:H168"/>
    <mergeCell ref="I168:J168"/>
    <mergeCell ref="B169:C169"/>
    <mergeCell ref="D169:E169"/>
    <mergeCell ref="G169:H169"/>
    <mergeCell ref="I169:J169"/>
    <mergeCell ref="B167:C167"/>
    <mergeCell ref="D167:E167"/>
    <mergeCell ref="G167:H167"/>
    <mergeCell ref="I167:J167"/>
    <mergeCell ref="B163:D163"/>
    <mergeCell ref="E163:F163"/>
    <mergeCell ref="G163:H163"/>
    <mergeCell ref="I163:J163"/>
    <mergeCell ref="B178:D178"/>
    <mergeCell ref="E178:F178"/>
    <mergeCell ref="G178:H178"/>
    <mergeCell ref="I178:J178"/>
    <mergeCell ref="B180:D180"/>
    <mergeCell ref="E180:F180"/>
    <mergeCell ref="G180:H180"/>
    <mergeCell ref="I180:J180"/>
    <mergeCell ref="B181:D181"/>
    <mergeCell ref="E181:F181"/>
    <mergeCell ref="G181:H181"/>
    <mergeCell ref="I181:J181"/>
    <mergeCell ref="B190:D190"/>
    <mergeCell ref="E190:F190"/>
    <mergeCell ref="G190:H190"/>
    <mergeCell ref="I190:J190"/>
    <mergeCell ref="B191:D191"/>
    <mergeCell ref="E191:F191"/>
    <mergeCell ref="G191:H191"/>
    <mergeCell ref="I191:J191"/>
    <mergeCell ref="B192:D192"/>
    <mergeCell ref="E192:F192"/>
    <mergeCell ref="G192:H192"/>
    <mergeCell ref="I192:J192"/>
    <mergeCell ref="B195:D195"/>
    <mergeCell ref="E195:F195"/>
    <mergeCell ref="G195:H195"/>
    <mergeCell ref="I195:J195"/>
    <mergeCell ref="B200:F200"/>
    <mergeCell ref="G200:H200"/>
    <mergeCell ref="I200:J200"/>
    <mergeCell ref="B201:F201"/>
    <mergeCell ref="G201:H201"/>
    <mergeCell ref="I201:J201"/>
    <mergeCell ref="B199:F199"/>
    <mergeCell ref="G199:H199"/>
    <mergeCell ref="I199:J199"/>
    <mergeCell ref="B209:D209"/>
    <mergeCell ref="E209:F209"/>
    <mergeCell ref="G209:H209"/>
    <mergeCell ref="I209:J209"/>
    <mergeCell ref="B202:F202"/>
    <mergeCell ref="G202:H202"/>
    <mergeCell ref="I202:J202"/>
    <mergeCell ref="G208:H208"/>
    <mergeCell ref="I208:J208"/>
    <mergeCell ref="G207:H207"/>
    <mergeCell ref="I207:J207"/>
    <mergeCell ref="B207:D207"/>
    <mergeCell ref="E207:F207"/>
    <mergeCell ref="B208:D208"/>
    <mergeCell ref="E208:F208"/>
    <mergeCell ref="B203:F203"/>
    <mergeCell ref="G203:H203"/>
    <mergeCell ref="I203:J203"/>
  </mergeCells>
  <pageMargins left="0.39370078740157483" right="0.39370078740157483" top="0.74803149606299213" bottom="0.74803149606299213" header="0.31496062992125984" footer="0.31496062992125984"/>
  <pageSetup paperSize="9" scale="8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AB228"/>
  <sheetViews>
    <sheetView workbookViewId="0">
      <selection activeCell="G208" sqref="G208:H208"/>
    </sheetView>
  </sheetViews>
  <sheetFormatPr defaultColWidth="8.85546875" defaultRowHeight="12" x14ac:dyDescent="0.2"/>
  <cols>
    <col min="1" max="1" width="4.7109375" style="6" customWidth="1"/>
    <col min="2" max="2" width="16.28515625" style="6" customWidth="1"/>
    <col min="3" max="3" width="7.5703125" style="6" customWidth="1"/>
    <col min="4" max="4" width="6.85546875" style="6" customWidth="1"/>
    <col min="5" max="5" width="7.85546875" style="6" customWidth="1"/>
    <col min="6" max="6" width="9" style="6" customWidth="1"/>
    <col min="7" max="7" width="10.28515625" style="6" customWidth="1"/>
    <col min="8" max="8" width="8.140625" style="6" customWidth="1"/>
    <col min="9" max="9" width="9.7109375" style="6" customWidth="1"/>
    <col min="10" max="10" width="9.85546875" style="6" customWidth="1"/>
    <col min="11" max="11" width="9.7109375" style="6" hidden="1" customWidth="1"/>
    <col min="12" max="12" width="10.140625" style="6" hidden="1" customWidth="1"/>
    <col min="13" max="16384" width="8.85546875" style="6"/>
  </cols>
  <sheetData>
    <row r="2" spans="1:28" x14ac:dyDescent="0.2">
      <c r="D2" s="6" t="s">
        <v>0</v>
      </c>
    </row>
    <row r="3" spans="1:28" x14ac:dyDescent="0.2">
      <c r="C3" s="1" t="s">
        <v>495</v>
      </c>
      <c r="D3" s="1"/>
      <c r="E3" s="1"/>
      <c r="F3" s="1"/>
      <c r="G3" s="1"/>
      <c r="H3" s="1"/>
      <c r="I3" s="1"/>
      <c r="J3" s="1"/>
    </row>
    <row r="4" spans="1:28" ht="12" customHeight="1" x14ac:dyDescent="0.2">
      <c r="C4" s="476" t="s">
        <v>138</v>
      </c>
      <c r="D4" s="476"/>
      <c r="E4" s="476"/>
      <c r="F4" s="476"/>
      <c r="G4" s="476"/>
      <c r="H4" s="476"/>
      <c r="I4" s="476"/>
      <c r="J4" s="476"/>
    </row>
    <row r="5" spans="1:28" x14ac:dyDescent="0.2">
      <c r="C5" s="476"/>
      <c r="D5" s="476"/>
      <c r="E5" s="476"/>
      <c r="F5" s="476"/>
      <c r="G5" s="476"/>
      <c r="H5" s="476"/>
      <c r="I5" s="476"/>
      <c r="J5" s="476"/>
    </row>
    <row r="6" spans="1:28" ht="28.9" customHeight="1" x14ac:dyDescent="0.2">
      <c r="C6" s="477" t="s">
        <v>117</v>
      </c>
      <c r="D6" s="477"/>
      <c r="E6" s="477"/>
      <c r="F6" s="477"/>
      <c r="G6" s="477"/>
      <c r="H6" s="477"/>
      <c r="I6" s="477"/>
      <c r="J6" s="477"/>
      <c r="K6" s="7"/>
      <c r="L6" s="7"/>
      <c r="M6" s="7"/>
      <c r="N6" s="7"/>
      <c r="O6" s="7"/>
      <c r="P6" s="7"/>
      <c r="Q6" s="7"/>
      <c r="R6" s="7"/>
      <c r="S6" s="7"/>
      <c r="T6" s="7"/>
      <c r="U6" s="7"/>
      <c r="V6" s="7"/>
      <c r="W6" s="7"/>
      <c r="X6" s="7"/>
      <c r="Y6" s="7"/>
      <c r="Z6" s="7"/>
      <c r="AA6" s="7"/>
      <c r="AB6" s="7"/>
    </row>
    <row r="7" spans="1:28" ht="13.15" customHeight="1" x14ac:dyDescent="0.2">
      <c r="C7" s="42"/>
      <c r="D7" s="42"/>
      <c r="E7" s="42"/>
      <c r="F7" s="42"/>
      <c r="G7" s="42"/>
      <c r="H7" s="42"/>
      <c r="I7" s="42"/>
      <c r="J7" s="42"/>
      <c r="K7" s="7"/>
      <c r="L7" s="7"/>
      <c r="M7" s="7"/>
      <c r="N7" s="7"/>
      <c r="O7" s="7"/>
      <c r="P7" s="7"/>
      <c r="Q7" s="7"/>
      <c r="R7" s="7"/>
      <c r="S7" s="7"/>
      <c r="T7" s="7"/>
      <c r="U7" s="7"/>
      <c r="V7" s="7"/>
      <c r="W7" s="7"/>
      <c r="X7" s="7"/>
      <c r="Y7" s="7"/>
      <c r="Z7" s="7"/>
      <c r="AA7" s="7"/>
      <c r="AB7" s="7"/>
    </row>
    <row r="8" spans="1:28" s="8" customFormat="1" hidden="1" x14ac:dyDescent="0.2">
      <c r="B8" s="8" t="s">
        <v>1</v>
      </c>
    </row>
    <row r="9" spans="1:28" s="8" customFormat="1" hidden="1" x14ac:dyDescent="0.2"/>
    <row r="10" spans="1:28" hidden="1" x14ac:dyDescent="0.2">
      <c r="A10" s="6" t="s">
        <v>99</v>
      </c>
    </row>
    <row r="11" spans="1:28" hidden="1" x14ac:dyDescent="0.2">
      <c r="A11" s="6" t="s">
        <v>56</v>
      </c>
      <c r="D11" s="41" t="s">
        <v>119</v>
      </c>
      <c r="E11" s="41"/>
      <c r="F11" s="41"/>
    </row>
    <row r="12" spans="1:28" hidden="1" x14ac:dyDescent="0.2"/>
    <row r="13" spans="1:28" hidden="1" x14ac:dyDescent="0.2">
      <c r="C13" s="6" t="s">
        <v>2</v>
      </c>
    </row>
    <row r="14" spans="1:28" ht="31.9" hidden="1" customHeight="1" x14ac:dyDescent="0.2">
      <c r="A14" s="464" t="s">
        <v>3</v>
      </c>
      <c r="B14" s="501" t="s">
        <v>4</v>
      </c>
      <c r="C14" s="501" t="s">
        <v>5</v>
      </c>
      <c r="D14" s="478" t="s">
        <v>6</v>
      </c>
      <c r="E14" s="504"/>
      <c r="F14" s="504"/>
      <c r="G14" s="479"/>
      <c r="H14" s="501" t="s">
        <v>12</v>
      </c>
      <c r="I14" s="501" t="s">
        <v>98</v>
      </c>
      <c r="J14" s="501" t="s">
        <v>62</v>
      </c>
    </row>
    <row r="15" spans="1:28" ht="19.149999999999999" hidden="1" customHeight="1" x14ac:dyDescent="0.2">
      <c r="A15" s="465"/>
      <c r="B15" s="502"/>
      <c r="C15" s="502"/>
      <c r="D15" s="464" t="s">
        <v>7</v>
      </c>
      <c r="E15" s="505" t="s">
        <v>8</v>
      </c>
      <c r="F15" s="506"/>
      <c r="G15" s="507"/>
      <c r="H15" s="502"/>
      <c r="I15" s="502"/>
      <c r="J15" s="502"/>
    </row>
    <row r="16" spans="1:28" ht="67.150000000000006" hidden="1" customHeight="1" x14ac:dyDescent="0.2">
      <c r="A16" s="466"/>
      <c r="B16" s="503"/>
      <c r="C16" s="503"/>
      <c r="D16" s="466"/>
      <c r="E16" s="9" t="s">
        <v>9</v>
      </c>
      <c r="F16" s="9" t="s">
        <v>10</v>
      </c>
      <c r="G16" s="9" t="s">
        <v>11</v>
      </c>
      <c r="H16" s="503"/>
      <c r="I16" s="503"/>
      <c r="J16" s="503"/>
    </row>
    <row r="17" spans="1:13" s="11" customFormat="1" ht="10.9" hidden="1" customHeight="1" x14ac:dyDescent="0.2">
      <c r="A17" s="47">
        <v>1</v>
      </c>
      <c r="B17" s="47">
        <v>2</v>
      </c>
      <c r="C17" s="47">
        <v>3</v>
      </c>
      <c r="D17" s="47">
        <v>4</v>
      </c>
      <c r="E17" s="47">
        <v>5</v>
      </c>
      <c r="F17" s="47">
        <v>6</v>
      </c>
      <c r="G17" s="47">
        <v>7</v>
      </c>
      <c r="H17" s="47">
        <v>8</v>
      </c>
      <c r="I17" s="47">
        <v>9</v>
      </c>
      <c r="J17" s="47">
        <v>10</v>
      </c>
    </row>
    <row r="18" spans="1:13" hidden="1" x14ac:dyDescent="0.2">
      <c r="A18" s="12"/>
      <c r="B18" s="13"/>
      <c r="C18" s="47"/>
      <c r="D18" s="14"/>
      <c r="E18" s="14"/>
      <c r="F18" s="14"/>
      <c r="G18" s="14"/>
      <c r="H18" s="14"/>
      <c r="I18" s="14"/>
      <c r="J18" s="14"/>
    </row>
    <row r="19" spans="1:13" ht="15.6" hidden="1" customHeight="1" x14ac:dyDescent="0.2">
      <c r="A19" s="457" t="s">
        <v>13</v>
      </c>
      <c r="B19" s="459"/>
      <c r="C19" s="47">
        <f>SUM(C18:C18)</f>
        <v>0</v>
      </c>
      <c r="D19" s="47"/>
      <c r="E19" s="47" t="s">
        <v>14</v>
      </c>
      <c r="F19" s="47" t="s">
        <v>14</v>
      </c>
      <c r="G19" s="47" t="s">
        <v>14</v>
      </c>
      <c r="H19" s="47" t="s">
        <v>14</v>
      </c>
      <c r="I19" s="47" t="s">
        <v>14</v>
      </c>
      <c r="J19" s="14">
        <f>SUM(J18:J18)</f>
        <v>0</v>
      </c>
      <c r="K19" s="15"/>
      <c r="L19" s="15"/>
      <c r="M19" s="15"/>
    </row>
    <row r="20" spans="1:13" hidden="1" x14ac:dyDescent="0.2"/>
    <row r="21" spans="1:13" hidden="1" x14ac:dyDescent="0.2">
      <c r="C21" s="6" t="s">
        <v>15</v>
      </c>
    </row>
    <row r="22" spans="1:13" hidden="1" x14ac:dyDescent="0.2"/>
    <row r="23" spans="1:13" ht="57" hidden="1" customHeight="1" x14ac:dyDescent="0.2">
      <c r="A23" s="16" t="s">
        <v>3</v>
      </c>
      <c r="B23" s="440" t="s">
        <v>16</v>
      </c>
      <c r="C23" s="441"/>
      <c r="D23" s="442"/>
      <c r="E23" s="440" t="s">
        <v>17</v>
      </c>
      <c r="F23" s="441"/>
      <c r="G23" s="442"/>
      <c r="H23" s="9" t="s">
        <v>18</v>
      </c>
      <c r="I23" s="9" t="s">
        <v>19</v>
      </c>
      <c r="J23" s="9" t="s">
        <v>20</v>
      </c>
    </row>
    <row r="24" spans="1:13" ht="15" hidden="1" customHeight="1" x14ac:dyDescent="0.2">
      <c r="A24" s="47">
        <v>1</v>
      </c>
      <c r="B24" s="440">
        <v>2</v>
      </c>
      <c r="C24" s="441"/>
      <c r="D24" s="442"/>
      <c r="E24" s="440">
        <v>3</v>
      </c>
      <c r="F24" s="441"/>
      <c r="G24" s="442"/>
      <c r="H24" s="47">
        <v>4</v>
      </c>
      <c r="I24" s="47">
        <v>5</v>
      </c>
      <c r="J24" s="47">
        <v>6</v>
      </c>
    </row>
    <row r="25" spans="1:13" hidden="1" x14ac:dyDescent="0.2">
      <c r="A25" s="12"/>
      <c r="B25" s="440"/>
      <c r="C25" s="441"/>
      <c r="D25" s="442"/>
      <c r="E25" s="440"/>
      <c r="F25" s="441"/>
      <c r="G25" s="442"/>
      <c r="H25" s="12"/>
      <c r="I25" s="12"/>
      <c r="J25" s="17">
        <f>E25*H25*I25</f>
        <v>0</v>
      </c>
    </row>
    <row r="26" spans="1:13" hidden="1" x14ac:dyDescent="0.2">
      <c r="A26" s="12"/>
      <c r="B26" s="440"/>
      <c r="C26" s="441"/>
      <c r="D26" s="442"/>
      <c r="E26" s="440"/>
      <c r="F26" s="441"/>
      <c r="G26" s="442"/>
      <c r="H26" s="12"/>
      <c r="I26" s="12"/>
      <c r="J26" s="17">
        <f t="shared" ref="J26:J32" si="0">E26*H26*I26</f>
        <v>0</v>
      </c>
    </row>
    <row r="27" spans="1:13" hidden="1" x14ac:dyDescent="0.2">
      <c r="A27" s="12"/>
      <c r="B27" s="440"/>
      <c r="C27" s="441"/>
      <c r="D27" s="442"/>
      <c r="E27" s="440"/>
      <c r="F27" s="441"/>
      <c r="G27" s="442"/>
      <c r="H27" s="12"/>
      <c r="I27" s="12"/>
      <c r="J27" s="17">
        <f t="shared" si="0"/>
        <v>0</v>
      </c>
    </row>
    <row r="28" spans="1:13" hidden="1" x14ac:dyDescent="0.2">
      <c r="A28" s="12"/>
      <c r="B28" s="440"/>
      <c r="C28" s="441"/>
      <c r="D28" s="442"/>
      <c r="E28" s="440"/>
      <c r="F28" s="441"/>
      <c r="G28" s="442"/>
      <c r="H28" s="12"/>
      <c r="I28" s="12"/>
      <c r="J28" s="17">
        <f t="shared" si="0"/>
        <v>0</v>
      </c>
    </row>
    <row r="29" spans="1:13" hidden="1" x14ac:dyDescent="0.2">
      <c r="A29" s="12"/>
      <c r="B29" s="440"/>
      <c r="C29" s="441"/>
      <c r="D29" s="442"/>
      <c r="E29" s="440"/>
      <c r="F29" s="441"/>
      <c r="G29" s="442"/>
      <c r="H29" s="12"/>
      <c r="I29" s="12"/>
      <c r="J29" s="17">
        <f t="shared" si="0"/>
        <v>0</v>
      </c>
    </row>
    <row r="30" spans="1:13" hidden="1" x14ac:dyDescent="0.2">
      <c r="A30" s="12"/>
      <c r="B30" s="440"/>
      <c r="C30" s="441"/>
      <c r="D30" s="442"/>
      <c r="E30" s="440"/>
      <c r="F30" s="441"/>
      <c r="G30" s="442"/>
      <c r="H30" s="12"/>
      <c r="I30" s="12"/>
      <c r="J30" s="17">
        <f t="shared" si="0"/>
        <v>0</v>
      </c>
    </row>
    <row r="31" spans="1:13" hidden="1" x14ac:dyDescent="0.2">
      <c r="A31" s="12"/>
      <c r="B31" s="440"/>
      <c r="C31" s="441"/>
      <c r="D31" s="442"/>
      <c r="E31" s="440"/>
      <c r="F31" s="441"/>
      <c r="G31" s="442"/>
      <c r="H31" s="12"/>
      <c r="I31" s="12"/>
      <c r="J31" s="17">
        <f t="shared" si="0"/>
        <v>0</v>
      </c>
    </row>
    <row r="32" spans="1:13" hidden="1" x14ac:dyDescent="0.2">
      <c r="A32" s="12"/>
      <c r="B32" s="440"/>
      <c r="C32" s="441"/>
      <c r="D32" s="442"/>
      <c r="E32" s="440"/>
      <c r="F32" s="441"/>
      <c r="G32" s="442"/>
      <c r="H32" s="12"/>
      <c r="I32" s="12"/>
      <c r="J32" s="17">
        <f t="shared" si="0"/>
        <v>0</v>
      </c>
    </row>
    <row r="33" spans="1:10" hidden="1" x14ac:dyDescent="0.2">
      <c r="A33" s="457" t="s">
        <v>13</v>
      </c>
      <c r="B33" s="458"/>
      <c r="C33" s="458"/>
      <c r="D33" s="459"/>
      <c r="E33" s="440" t="s">
        <v>14</v>
      </c>
      <c r="F33" s="441"/>
      <c r="G33" s="442"/>
      <c r="H33" s="47" t="s">
        <v>14</v>
      </c>
      <c r="I33" s="47" t="s">
        <v>14</v>
      </c>
      <c r="J33" s="17">
        <f>SUM(J25:J32)</f>
        <v>0</v>
      </c>
    </row>
    <row r="34" spans="1:10" hidden="1" x14ac:dyDescent="0.2"/>
    <row r="35" spans="1:10" hidden="1" x14ac:dyDescent="0.2">
      <c r="C35" s="6" t="s">
        <v>21</v>
      </c>
    </row>
    <row r="36" spans="1:10" hidden="1" x14ac:dyDescent="0.2"/>
    <row r="37" spans="1:10" ht="84" hidden="1" x14ac:dyDescent="0.2">
      <c r="A37" s="16" t="s">
        <v>3</v>
      </c>
      <c r="B37" s="440" t="s">
        <v>16</v>
      </c>
      <c r="C37" s="441"/>
      <c r="D37" s="442"/>
      <c r="E37" s="440" t="s">
        <v>22</v>
      </c>
      <c r="F37" s="441"/>
      <c r="G37" s="442"/>
      <c r="H37" s="9" t="s">
        <v>23</v>
      </c>
      <c r="I37" s="9" t="s">
        <v>24</v>
      </c>
      <c r="J37" s="9" t="s">
        <v>20</v>
      </c>
    </row>
    <row r="38" spans="1:10" hidden="1" x14ac:dyDescent="0.2">
      <c r="A38" s="47">
        <v>1</v>
      </c>
      <c r="B38" s="440">
        <v>2</v>
      </c>
      <c r="C38" s="441"/>
      <c r="D38" s="442"/>
      <c r="E38" s="440">
        <v>3</v>
      </c>
      <c r="F38" s="441"/>
      <c r="G38" s="442"/>
      <c r="H38" s="47">
        <v>4</v>
      </c>
      <c r="I38" s="47">
        <v>5</v>
      </c>
      <c r="J38" s="47">
        <v>6</v>
      </c>
    </row>
    <row r="39" spans="1:10" hidden="1" x14ac:dyDescent="0.2">
      <c r="A39" s="12"/>
      <c r="B39" s="440"/>
      <c r="C39" s="441"/>
      <c r="D39" s="442"/>
      <c r="E39" s="440"/>
      <c r="F39" s="441"/>
      <c r="G39" s="442"/>
      <c r="H39" s="12"/>
      <c r="I39" s="12"/>
      <c r="J39" s="17">
        <f>E39*H39*I39</f>
        <v>0</v>
      </c>
    </row>
    <row r="40" spans="1:10" hidden="1" x14ac:dyDescent="0.2">
      <c r="A40" s="12"/>
      <c r="B40" s="440"/>
      <c r="C40" s="441"/>
      <c r="D40" s="442"/>
      <c r="E40" s="440"/>
      <c r="F40" s="441"/>
      <c r="G40" s="442"/>
      <c r="H40" s="12"/>
      <c r="I40" s="12"/>
      <c r="J40" s="17">
        <f t="shared" ref="J40:J46" si="1">E40*H40*I40</f>
        <v>0</v>
      </c>
    </row>
    <row r="41" spans="1:10" hidden="1" x14ac:dyDescent="0.2">
      <c r="A41" s="12"/>
      <c r="B41" s="440"/>
      <c r="C41" s="441"/>
      <c r="D41" s="442"/>
      <c r="E41" s="440"/>
      <c r="F41" s="441"/>
      <c r="G41" s="442"/>
      <c r="H41" s="12"/>
      <c r="I41" s="12"/>
      <c r="J41" s="17">
        <f t="shared" si="1"/>
        <v>0</v>
      </c>
    </row>
    <row r="42" spans="1:10" hidden="1" x14ac:dyDescent="0.2">
      <c r="A42" s="12"/>
      <c r="B42" s="440"/>
      <c r="C42" s="441"/>
      <c r="D42" s="442"/>
      <c r="E42" s="440"/>
      <c r="F42" s="441"/>
      <c r="G42" s="442"/>
      <c r="H42" s="12"/>
      <c r="I42" s="12"/>
      <c r="J42" s="17">
        <f t="shared" si="1"/>
        <v>0</v>
      </c>
    </row>
    <row r="43" spans="1:10" hidden="1" x14ac:dyDescent="0.2">
      <c r="A43" s="12"/>
      <c r="B43" s="440"/>
      <c r="C43" s="441"/>
      <c r="D43" s="442"/>
      <c r="E43" s="440"/>
      <c r="F43" s="441"/>
      <c r="G43" s="442"/>
      <c r="H43" s="12"/>
      <c r="I43" s="12"/>
      <c r="J43" s="17">
        <f t="shared" si="1"/>
        <v>0</v>
      </c>
    </row>
    <row r="44" spans="1:10" hidden="1" x14ac:dyDescent="0.2">
      <c r="A44" s="12"/>
      <c r="B44" s="440"/>
      <c r="C44" s="441"/>
      <c r="D44" s="442"/>
      <c r="E44" s="440"/>
      <c r="F44" s="441"/>
      <c r="G44" s="442"/>
      <c r="H44" s="12"/>
      <c r="I44" s="12"/>
      <c r="J44" s="17">
        <f t="shared" si="1"/>
        <v>0</v>
      </c>
    </row>
    <row r="45" spans="1:10" hidden="1" x14ac:dyDescent="0.2">
      <c r="A45" s="12"/>
      <c r="B45" s="440"/>
      <c r="C45" s="441"/>
      <c r="D45" s="442"/>
      <c r="E45" s="440"/>
      <c r="F45" s="441"/>
      <c r="G45" s="442"/>
      <c r="H45" s="12"/>
      <c r="I45" s="12"/>
      <c r="J45" s="17">
        <f t="shared" si="1"/>
        <v>0</v>
      </c>
    </row>
    <row r="46" spans="1:10" hidden="1" x14ac:dyDescent="0.2">
      <c r="A46" s="12"/>
      <c r="B46" s="440"/>
      <c r="C46" s="441"/>
      <c r="D46" s="442"/>
      <c r="E46" s="440"/>
      <c r="F46" s="441"/>
      <c r="G46" s="442"/>
      <c r="H46" s="12"/>
      <c r="I46" s="12"/>
      <c r="J46" s="17">
        <f t="shared" si="1"/>
        <v>0</v>
      </c>
    </row>
    <row r="47" spans="1:10" hidden="1" x14ac:dyDescent="0.2">
      <c r="A47" s="457" t="s">
        <v>13</v>
      </c>
      <c r="B47" s="458"/>
      <c r="C47" s="458"/>
      <c r="D47" s="459"/>
      <c r="E47" s="440" t="s">
        <v>14</v>
      </c>
      <c r="F47" s="441"/>
      <c r="G47" s="442"/>
      <c r="H47" s="47" t="s">
        <v>14</v>
      </c>
      <c r="I47" s="47" t="s">
        <v>14</v>
      </c>
      <c r="J47" s="17">
        <f>SUM(J39:J46)</f>
        <v>0</v>
      </c>
    </row>
    <row r="48" spans="1:10" hidden="1" x14ac:dyDescent="0.2"/>
    <row r="49" spans="1:10" hidden="1" x14ac:dyDescent="0.2">
      <c r="C49" s="6" t="s">
        <v>25</v>
      </c>
    </row>
    <row r="50" spans="1:10" hidden="1" x14ac:dyDescent="0.2">
      <c r="C50" s="6" t="s">
        <v>26</v>
      </c>
    </row>
    <row r="51" spans="1:10" hidden="1" x14ac:dyDescent="0.2">
      <c r="C51" s="6" t="s">
        <v>27</v>
      </c>
    </row>
    <row r="52" spans="1:10" hidden="1" x14ac:dyDescent="0.2"/>
    <row r="53" spans="1:10" ht="78.599999999999994" hidden="1" customHeight="1" x14ac:dyDescent="0.2">
      <c r="A53" s="9" t="s">
        <v>3</v>
      </c>
      <c r="B53" s="440" t="s">
        <v>28</v>
      </c>
      <c r="C53" s="441"/>
      <c r="D53" s="441"/>
      <c r="E53" s="441"/>
      <c r="F53" s="441"/>
      <c r="G53" s="441"/>
      <c r="H53" s="442"/>
      <c r="I53" s="9" t="s">
        <v>29</v>
      </c>
      <c r="J53" s="9" t="s">
        <v>30</v>
      </c>
    </row>
    <row r="54" spans="1:10" hidden="1" x14ac:dyDescent="0.2">
      <c r="A54" s="47">
        <v>1</v>
      </c>
      <c r="B54" s="457">
        <v>2</v>
      </c>
      <c r="C54" s="458"/>
      <c r="D54" s="458"/>
      <c r="E54" s="458"/>
      <c r="F54" s="458"/>
      <c r="G54" s="458"/>
      <c r="H54" s="459"/>
      <c r="I54" s="47">
        <v>3</v>
      </c>
      <c r="J54" s="47">
        <v>4</v>
      </c>
    </row>
    <row r="55" spans="1:10" hidden="1" x14ac:dyDescent="0.2">
      <c r="A55" s="47">
        <v>1</v>
      </c>
      <c r="B55" s="494" t="s">
        <v>31</v>
      </c>
      <c r="C55" s="495"/>
      <c r="D55" s="495"/>
      <c r="E55" s="495"/>
      <c r="F55" s="495"/>
      <c r="G55" s="495"/>
      <c r="H55" s="496"/>
      <c r="I55" s="47" t="s">
        <v>14</v>
      </c>
      <c r="J55" s="12"/>
    </row>
    <row r="56" spans="1:10" ht="25.9" hidden="1" customHeight="1" x14ac:dyDescent="0.2">
      <c r="A56" s="47" t="s">
        <v>32</v>
      </c>
      <c r="B56" s="497" t="s">
        <v>36</v>
      </c>
      <c r="C56" s="498"/>
      <c r="D56" s="498"/>
      <c r="E56" s="498"/>
      <c r="F56" s="498"/>
      <c r="G56" s="498"/>
      <c r="H56" s="499"/>
      <c r="I56" s="47"/>
      <c r="J56" s="14">
        <f>J19*22%</f>
        <v>0</v>
      </c>
    </row>
    <row r="57" spans="1:10" hidden="1" x14ac:dyDescent="0.2">
      <c r="A57" s="47" t="s">
        <v>33</v>
      </c>
      <c r="B57" s="494" t="s">
        <v>42</v>
      </c>
      <c r="C57" s="495"/>
      <c r="D57" s="495"/>
      <c r="E57" s="495"/>
      <c r="F57" s="495"/>
      <c r="G57" s="495"/>
      <c r="H57" s="496"/>
      <c r="I57" s="47"/>
      <c r="J57" s="14"/>
    </row>
    <row r="58" spans="1:10" ht="24" hidden="1" customHeight="1" x14ac:dyDescent="0.2">
      <c r="A58" s="47" t="s">
        <v>34</v>
      </c>
      <c r="B58" s="497" t="s">
        <v>37</v>
      </c>
      <c r="C58" s="498"/>
      <c r="D58" s="498"/>
      <c r="E58" s="498"/>
      <c r="F58" s="498"/>
      <c r="G58" s="498"/>
      <c r="H58" s="499"/>
      <c r="I58" s="47"/>
      <c r="J58" s="14"/>
    </row>
    <row r="59" spans="1:10" hidden="1" x14ac:dyDescent="0.2">
      <c r="A59" s="47">
        <v>2</v>
      </c>
      <c r="B59" s="494" t="s">
        <v>38</v>
      </c>
      <c r="C59" s="495"/>
      <c r="D59" s="495"/>
      <c r="E59" s="495"/>
      <c r="F59" s="495"/>
      <c r="G59" s="495"/>
      <c r="H59" s="496"/>
      <c r="I59" s="47" t="s">
        <v>14</v>
      </c>
      <c r="J59" s="14"/>
    </row>
    <row r="60" spans="1:10" ht="34.9" hidden="1" customHeight="1" x14ac:dyDescent="0.2">
      <c r="A60" s="47" t="s">
        <v>39</v>
      </c>
      <c r="B60" s="497" t="s">
        <v>40</v>
      </c>
      <c r="C60" s="498"/>
      <c r="D60" s="498"/>
      <c r="E60" s="498"/>
      <c r="F60" s="498"/>
      <c r="G60" s="498"/>
      <c r="H60" s="499"/>
      <c r="I60" s="47"/>
      <c r="J60" s="14">
        <f>J19*2.9%</f>
        <v>0</v>
      </c>
    </row>
    <row r="61" spans="1:10" hidden="1" x14ac:dyDescent="0.2">
      <c r="A61" s="47" t="s">
        <v>41</v>
      </c>
      <c r="B61" s="494" t="s">
        <v>45</v>
      </c>
      <c r="C61" s="495"/>
      <c r="D61" s="495"/>
      <c r="E61" s="495"/>
      <c r="F61" s="495"/>
      <c r="G61" s="495"/>
      <c r="H61" s="496"/>
      <c r="I61" s="47"/>
      <c r="J61" s="14"/>
    </row>
    <row r="62" spans="1:10" ht="27" hidden="1" customHeight="1" x14ac:dyDescent="0.2">
      <c r="A62" s="18" t="s">
        <v>43</v>
      </c>
      <c r="B62" s="497" t="s">
        <v>44</v>
      </c>
      <c r="C62" s="498"/>
      <c r="D62" s="498"/>
      <c r="E62" s="498"/>
      <c r="F62" s="498"/>
      <c r="G62" s="498"/>
      <c r="H62" s="499"/>
      <c r="I62" s="47"/>
      <c r="J62" s="14">
        <f>J19*0.2%</f>
        <v>0</v>
      </c>
    </row>
    <row r="63" spans="1:10" ht="22.9" hidden="1" customHeight="1" x14ac:dyDescent="0.2">
      <c r="A63" s="47" t="s">
        <v>46</v>
      </c>
      <c r="B63" s="497" t="s">
        <v>47</v>
      </c>
      <c r="C63" s="498"/>
      <c r="D63" s="498"/>
      <c r="E63" s="498"/>
      <c r="F63" s="498"/>
      <c r="G63" s="498"/>
      <c r="H63" s="499"/>
      <c r="I63" s="47"/>
      <c r="J63" s="14"/>
    </row>
    <row r="64" spans="1:10" ht="25.15" hidden="1" customHeight="1" x14ac:dyDescent="0.2">
      <c r="A64" s="47" t="s">
        <v>48</v>
      </c>
      <c r="B64" s="497" t="s">
        <v>49</v>
      </c>
      <c r="C64" s="498"/>
      <c r="D64" s="498"/>
      <c r="E64" s="498"/>
      <c r="F64" s="498"/>
      <c r="G64" s="498"/>
      <c r="H64" s="499"/>
      <c r="I64" s="47"/>
      <c r="J64" s="14"/>
    </row>
    <row r="65" spans="1:13" ht="24.6" hidden="1" customHeight="1" x14ac:dyDescent="0.2">
      <c r="A65" s="47">
        <v>3</v>
      </c>
      <c r="B65" s="497" t="s">
        <v>50</v>
      </c>
      <c r="C65" s="498"/>
      <c r="D65" s="498"/>
      <c r="E65" s="498"/>
      <c r="F65" s="498"/>
      <c r="G65" s="498"/>
      <c r="H65" s="499"/>
      <c r="I65" s="47"/>
      <c r="J65" s="14">
        <f>J19*5.1%</f>
        <v>0</v>
      </c>
    </row>
    <row r="66" spans="1:13" hidden="1" x14ac:dyDescent="0.2">
      <c r="A66" s="47"/>
      <c r="B66" s="509" t="s">
        <v>13</v>
      </c>
      <c r="C66" s="510"/>
      <c r="D66" s="510"/>
      <c r="E66" s="510"/>
      <c r="F66" s="510"/>
      <c r="G66" s="510"/>
      <c r="H66" s="511"/>
      <c r="I66" s="47" t="s">
        <v>14</v>
      </c>
      <c r="J66" s="14">
        <f>SUM(J56:J65)</f>
        <v>0</v>
      </c>
      <c r="K66" s="15"/>
      <c r="L66" s="15"/>
      <c r="M66" s="15"/>
    </row>
    <row r="67" spans="1:13" hidden="1" x14ac:dyDescent="0.2">
      <c r="B67" s="512"/>
      <c r="C67" s="512"/>
      <c r="D67" s="512"/>
      <c r="E67" s="512"/>
      <c r="F67" s="512"/>
      <c r="G67" s="512"/>
      <c r="H67" s="512"/>
    </row>
    <row r="68" spans="1:13" s="8" customFormat="1" hidden="1" x14ac:dyDescent="0.2">
      <c r="B68" s="8" t="s">
        <v>89</v>
      </c>
    </row>
    <row r="69" spans="1:13" hidden="1" x14ac:dyDescent="0.2"/>
    <row r="70" spans="1:13" hidden="1" x14ac:dyDescent="0.2">
      <c r="A70" s="6" t="s">
        <v>57</v>
      </c>
      <c r="E70" s="6">
        <v>244</v>
      </c>
    </row>
    <row r="71" spans="1:13" hidden="1" x14ac:dyDescent="0.2">
      <c r="A71" s="6" t="s">
        <v>56</v>
      </c>
      <c r="D71" s="41" t="s">
        <v>119</v>
      </c>
      <c r="E71" s="41"/>
      <c r="F71" s="41"/>
    </row>
    <row r="72" spans="1:13" hidden="1" x14ac:dyDescent="0.2"/>
    <row r="73" spans="1:13" ht="37.9" hidden="1" customHeight="1" x14ac:dyDescent="0.2">
      <c r="A73" s="13" t="s">
        <v>3</v>
      </c>
      <c r="B73" s="440" t="s">
        <v>51</v>
      </c>
      <c r="C73" s="441"/>
      <c r="D73" s="442"/>
      <c r="E73" s="440" t="s">
        <v>52</v>
      </c>
      <c r="F73" s="442"/>
      <c r="G73" s="478" t="s">
        <v>53</v>
      </c>
      <c r="H73" s="479"/>
      <c r="I73" s="478" t="s">
        <v>54</v>
      </c>
      <c r="J73" s="479"/>
    </row>
    <row r="74" spans="1:13" hidden="1" x14ac:dyDescent="0.2">
      <c r="A74" s="12">
        <v>1</v>
      </c>
      <c r="B74" s="440">
        <v>2</v>
      </c>
      <c r="C74" s="441"/>
      <c r="D74" s="442"/>
      <c r="E74" s="440">
        <v>3</v>
      </c>
      <c r="F74" s="442"/>
      <c r="G74" s="478">
        <v>4</v>
      </c>
      <c r="H74" s="479"/>
      <c r="I74" s="478">
        <v>5</v>
      </c>
      <c r="J74" s="479"/>
    </row>
    <row r="75" spans="1:13" hidden="1" x14ac:dyDescent="0.2">
      <c r="A75" s="12"/>
      <c r="B75" s="444"/>
      <c r="C75" s="445"/>
      <c r="D75" s="446"/>
      <c r="E75" s="440"/>
      <c r="F75" s="442"/>
      <c r="G75" s="478"/>
      <c r="H75" s="479"/>
      <c r="I75" s="483">
        <f>E75*G75</f>
        <v>0</v>
      </c>
      <c r="J75" s="484"/>
    </row>
    <row r="76" spans="1:13" hidden="1" x14ac:dyDescent="0.2">
      <c r="A76" s="12"/>
      <c r="B76" s="444"/>
      <c r="C76" s="445"/>
      <c r="D76" s="446"/>
      <c r="E76" s="440"/>
      <c r="F76" s="442"/>
      <c r="G76" s="478"/>
      <c r="H76" s="479"/>
      <c r="I76" s="483">
        <f t="shared" ref="I76:I80" si="2">E76*G76</f>
        <v>0</v>
      </c>
      <c r="J76" s="484"/>
    </row>
    <row r="77" spans="1:13" hidden="1" x14ac:dyDescent="0.2">
      <c r="A77" s="12"/>
      <c r="B77" s="444"/>
      <c r="C77" s="445"/>
      <c r="D77" s="446"/>
      <c r="E77" s="440"/>
      <c r="F77" s="442"/>
      <c r="G77" s="478"/>
      <c r="H77" s="479"/>
      <c r="I77" s="483">
        <f t="shared" si="2"/>
        <v>0</v>
      </c>
      <c r="J77" s="484"/>
    </row>
    <row r="78" spans="1:13" hidden="1" x14ac:dyDescent="0.2">
      <c r="A78" s="12"/>
      <c r="B78" s="444"/>
      <c r="C78" s="445"/>
      <c r="D78" s="446"/>
      <c r="E78" s="440"/>
      <c r="F78" s="442"/>
      <c r="G78" s="478"/>
      <c r="H78" s="479"/>
      <c r="I78" s="483">
        <f t="shared" si="2"/>
        <v>0</v>
      </c>
      <c r="J78" s="484"/>
    </row>
    <row r="79" spans="1:13" hidden="1" x14ac:dyDescent="0.2">
      <c r="A79" s="12"/>
      <c r="B79" s="444"/>
      <c r="C79" s="445"/>
      <c r="D79" s="446"/>
      <c r="E79" s="440"/>
      <c r="F79" s="442"/>
      <c r="G79" s="478"/>
      <c r="H79" s="479"/>
      <c r="I79" s="483">
        <f t="shared" si="2"/>
        <v>0</v>
      </c>
      <c r="J79" s="484"/>
    </row>
    <row r="80" spans="1:13" hidden="1" x14ac:dyDescent="0.2">
      <c r="A80" s="12"/>
      <c r="B80" s="444"/>
      <c r="C80" s="445"/>
      <c r="D80" s="446"/>
      <c r="E80" s="440"/>
      <c r="F80" s="442"/>
      <c r="G80" s="478"/>
      <c r="H80" s="479"/>
      <c r="I80" s="483">
        <f t="shared" si="2"/>
        <v>0</v>
      </c>
      <c r="J80" s="484"/>
    </row>
    <row r="81" spans="1:12" hidden="1" x14ac:dyDescent="0.2">
      <c r="A81" s="12"/>
      <c r="B81" s="440" t="s">
        <v>13</v>
      </c>
      <c r="C81" s="441"/>
      <c r="D81" s="442"/>
      <c r="E81" s="440" t="s">
        <v>14</v>
      </c>
      <c r="F81" s="442"/>
      <c r="G81" s="478" t="s">
        <v>14</v>
      </c>
      <c r="H81" s="479"/>
      <c r="I81" s="483">
        <f>SUM(I75:J80)</f>
        <v>0</v>
      </c>
      <c r="J81" s="484"/>
    </row>
    <row r="82" spans="1:12" hidden="1" x14ac:dyDescent="0.2"/>
    <row r="83" spans="1:12" s="8" customFormat="1" hidden="1" x14ac:dyDescent="0.2">
      <c r="B83" s="8" t="s">
        <v>55</v>
      </c>
    </row>
    <row r="84" spans="1:12" hidden="1" x14ac:dyDescent="0.2"/>
    <row r="85" spans="1:12" hidden="1" x14ac:dyDescent="0.2">
      <c r="A85" s="6" t="s">
        <v>59</v>
      </c>
      <c r="E85" s="6">
        <v>851.85299999999995</v>
      </c>
    </row>
    <row r="86" spans="1:12" hidden="1" x14ac:dyDescent="0.2">
      <c r="A86" s="6" t="s">
        <v>56</v>
      </c>
      <c r="D86" s="41" t="s">
        <v>119</v>
      </c>
      <c r="E86" s="41"/>
      <c r="F86" s="41"/>
    </row>
    <row r="87" spans="1:12" hidden="1" x14ac:dyDescent="0.2"/>
    <row r="88" spans="1:12" ht="52.9" hidden="1" customHeight="1" x14ac:dyDescent="0.2">
      <c r="A88" s="13" t="s">
        <v>3</v>
      </c>
      <c r="B88" s="440" t="s">
        <v>16</v>
      </c>
      <c r="C88" s="441"/>
      <c r="D88" s="442"/>
      <c r="E88" s="440" t="s">
        <v>60</v>
      </c>
      <c r="F88" s="442"/>
      <c r="G88" s="44" t="s">
        <v>61</v>
      </c>
      <c r="H88" s="440" t="s">
        <v>90</v>
      </c>
      <c r="I88" s="442"/>
      <c r="J88" s="31"/>
    </row>
    <row r="89" spans="1:12" s="22" customFormat="1" ht="8.4499999999999993" hidden="1" customHeight="1" x14ac:dyDescent="0.2">
      <c r="A89" s="20">
        <v>1</v>
      </c>
      <c r="B89" s="491">
        <v>2</v>
      </c>
      <c r="C89" s="493"/>
      <c r="D89" s="492"/>
      <c r="E89" s="491">
        <v>3</v>
      </c>
      <c r="F89" s="492"/>
      <c r="G89" s="45">
        <v>4</v>
      </c>
      <c r="H89" s="489">
        <v>5</v>
      </c>
      <c r="I89" s="490"/>
      <c r="J89" s="32"/>
    </row>
    <row r="90" spans="1:12" hidden="1" x14ac:dyDescent="0.2">
      <c r="A90" s="12">
        <v>1</v>
      </c>
      <c r="B90" s="444"/>
      <c r="C90" s="445"/>
      <c r="D90" s="446"/>
      <c r="E90" s="437"/>
      <c r="F90" s="439"/>
      <c r="G90" s="43"/>
      <c r="H90" s="473">
        <f>E90*G90/100</f>
        <v>0</v>
      </c>
      <c r="I90" s="467"/>
      <c r="J90" s="33"/>
      <c r="L90" s="15"/>
    </row>
    <row r="91" spans="1:12" hidden="1" x14ac:dyDescent="0.2">
      <c r="A91" s="12">
        <v>2</v>
      </c>
      <c r="B91" s="444"/>
      <c r="C91" s="445"/>
      <c r="D91" s="446"/>
      <c r="E91" s="437"/>
      <c r="F91" s="439"/>
      <c r="G91" s="43"/>
      <c r="H91" s="473">
        <f>E91*G91/100</f>
        <v>0</v>
      </c>
      <c r="I91" s="467"/>
      <c r="J91" s="33"/>
      <c r="L91" s="15"/>
    </row>
    <row r="92" spans="1:12" hidden="1" x14ac:dyDescent="0.2">
      <c r="A92" s="12"/>
      <c r="B92" s="444"/>
      <c r="C92" s="445"/>
      <c r="D92" s="446"/>
      <c r="E92" s="437"/>
      <c r="F92" s="439"/>
      <c r="G92" s="43"/>
      <c r="H92" s="473">
        <f t="shared" ref="H92:H95" si="3">E92*G92/100</f>
        <v>0</v>
      </c>
      <c r="I92" s="467"/>
      <c r="J92" s="33"/>
      <c r="L92" s="15"/>
    </row>
    <row r="93" spans="1:12" hidden="1" x14ac:dyDescent="0.2">
      <c r="A93" s="12"/>
      <c r="B93" s="444"/>
      <c r="C93" s="445"/>
      <c r="D93" s="446"/>
      <c r="E93" s="437"/>
      <c r="F93" s="439"/>
      <c r="G93" s="43"/>
      <c r="H93" s="473">
        <f t="shared" si="3"/>
        <v>0</v>
      </c>
      <c r="I93" s="467"/>
      <c r="J93" s="33"/>
      <c r="L93" s="15"/>
    </row>
    <row r="94" spans="1:12" hidden="1" x14ac:dyDescent="0.2">
      <c r="A94" s="12"/>
      <c r="B94" s="444"/>
      <c r="C94" s="445"/>
      <c r="D94" s="446"/>
      <c r="E94" s="437"/>
      <c r="F94" s="439"/>
      <c r="G94" s="43"/>
      <c r="H94" s="473">
        <f t="shared" si="3"/>
        <v>0</v>
      </c>
      <c r="I94" s="467"/>
      <c r="J94" s="33"/>
      <c r="L94" s="15"/>
    </row>
    <row r="95" spans="1:12" hidden="1" x14ac:dyDescent="0.2">
      <c r="A95" s="12"/>
      <c r="B95" s="444"/>
      <c r="C95" s="445"/>
      <c r="D95" s="446"/>
      <c r="E95" s="437"/>
      <c r="F95" s="439"/>
      <c r="G95" s="43"/>
      <c r="H95" s="473">
        <f t="shared" si="3"/>
        <v>0</v>
      </c>
      <c r="I95" s="467"/>
      <c r="J95" s="33"/>
      <c r="L95" s="15"/>
    </row>
    <row r="96" spans="1:12" hidden="1" x14ac:dyDescent="0.2">
      <c r="A96" s="12"/>
      <c r="B96" s="440" t="s">
        <v>13</v>
      </c>
      <c r="C96" s="441"/>
      <c r="D96" s="442"/>
      <c r="E96" s="437" t="s">
        <v>14</v>
      </c>
      <c r="F96" s="439"/>
      <c r="G96" s="43" t="s">
        <v>14</v>
      </c>
      <c r="H96" s="473">
        <f>SUM(H90:I95)</f>
        <v>0</v>
      </c>
      <c r="I96" s="467"/>
      <c r="J96" s="33"/>
      <c r="L96" s="15"/>
    </row>
    <row r="97" spans="1:10" hidden="1" x14ac:dyDescent="0.2"/>
    <row r="98" spans="1:10" s="8" customFormat="1" hidden="1" x14ac:dyDescent="0.2">
      <c r="B98" s="8" t="s">
        <v>63</v>
      </c>
    </row>
    <row r="99" spans="1:10" hidden="1" x14ac:dyDescent="0.2"/>
    <row r="100" spans="1:10" hidden="1" x14ac:dyDescent="0.2">
      <c r="A100" s="6" t="s">
        <v>59</v>
      </c>
    </row>
    <row r="101" spans="1:10" hidden="1" x14ac:dyDescent="0.2">
      <c r="A101" s="6" t="s">
        <v>56</v>
      </c>
      <c r="D101" s="41" t="s">
        <v>119</v>
      </c>
      <c r="E101" s="41"/>
      <c r="F101" s="41"/>
    </row>
    <row r="102" spans="1:10" hidden="1" x14ac:dyDescent="0.2"/>
    <row r="103" spans="1:10" ht="24.6" hidden="1" customHeight="1" x14ac:dyDescent="0.2">
      <c r="A103" s="13" t="s">
        <v>3</v>
      </c>
      <c r="B103" s="440" t="s">
        <v>51</v>
      </c>
      <c r="C103" s="441"/>
      <c r="D103" s="442"/>
      <c r="E103" s="440" t="s">
        <v>64</v>
      </c>
      <c r="F103" s="442"/>
      <c r="G103" s="440" t="s">
        <v>53</v>
      </c>
      <c r="H103" s="442"/>
      <c r="I103" s="440" t="s">
        <v>65</v>
      </c>
      <c r="J103" s="442"/>
    </row>
    <row r="104" spans="1:10" hidden="1" x14ac:dyDescent="0.2">
      <c r="A104" s="12">
        <v>1</v>
      </c>
      <c r="B104" s="440">
        <v>2</v>
      </c>
      <c r="C104" s="441"/>
      <c r="D104" s="442"/>
      <c r="E104" s="440">
        <v>3</v>
      </c>
      <c r="F104" s="442"/>
      <c r="G104" s="478">
        <v>4</v>
      </c>
      <c r="H104" s="479"/>
      <c r="I104" s="478">
        <v>5</v>
      </c>
      <c r="J104" s="479"/>
    </row>
    <row r="105" spans="1:10" hidden="1" x14ac:dyDescent="0.2">
      <c r="A105" s="12"/>
      <c r="B105" s="444"/>
      <c r="C105" s="445"/>
      <c r="D105" s="446"/>
      <c r="E105" s="440"/>
      <c r="F105" s="442"/>
      <c r="G105" s="478"/>
      <c r="H105" s="479"/>
      <c r="I105" s="483">
        <f>E105:E105+G105</f>
        <v>0</v>
      </c>
      <c r="J105" s="484"/>
    </row>
    <row r="106" spans="1:10" hidden="1" x14ac:dyDescent="0.2">
      <c r="A106" s="12"/>
      <c r="B106" s="444"/>
      <c r="C106" s="445"/>
      <c r="D106" s="446"/>
      <c r="E106" s="440"/>
      <c r="F106" s="442"/>
      <c r="G106" s="478"/>
      <c r="H106" s="479"/>
      <c r="I106" s="483">
        <f t="shared" ref="I106:I110" si="4">E106:E106+G106</f>
        <v>0</v>
      </c>
      <c r="J106" s="484"/>
    </row>
    <row r="107" spans="1:10" hidden="1" x14ac:dyDescent="0.2">
      <c r="A107" s="12"/>
      <c r="B107" s="444"/>
      <c r="C107" s="445"/>
      <c r="D107" s="446"/>
      <c r="E107" s="440"/>
      <c r="F107" s="442"/>
      <c r="G107" s="478"/>
      <c r="H107" s="479"/>
      <c r="I107" s="483">
        <f t="shared" si="4"/>
        <v>0</v>
      </c>
      <c r="J107" s="484"/>
    </row>
    <row r="108" spans="1:10" hidden="1" x14ac:dyDescent="0.2">
      <c r="A108" s="12"/>
      <c r="B108" s="444"/>
      <c r="C108" s="445"/>
      <c r="D108" s="446"/>
      <c r="E108" s="440"/>
      <c r="F108" s="442"/>
      <c r="G108" s="478"/>
      <c r="H108" s="479"/>
      <c r="I108" s="483">
        <f t="shared" si="4"/>
        <v>0</v>
      </c>
      <c r="J108" s="484"/>
    </row>
    <row r="109" spans="1:10" hidden="1" x14ac:dyDescent="0.2">
      <c r="A109" s="12"/>
      <c r="B109" s="444"/>
      <c r="C109" s="445"/>
      <c r="D109" s="446"/>
      <c r="E109" s="440"/>
      <c r="F109" s="442"/>
      <c r="G109" s="478"/>
      <c r="H109" s="479"/>
      <c r="I109" s="483">
        <f t="shared" si="4"/>
        <v>0</v>
      </c>
      <c r="J109" s="484"/>
    </row>
    <row r="110" spans="1:10" hidden="1" x14ac:dyDescent="0.2">
      <c r="A110" s="12"/>
      <c r="B110" s="444"/>
      <c r="C110" s="445"/>
      <c r="D110" s="446"/>
      <c r="E110" s="440"/>
      <c r="F110" s="442"/>
      <c r="G110" s="478"/>
      <c r="H110" s="479"/>
      <c r="I110" s="483">
        <f t="shared" si="4"/>
        <v>0</v>
      </c>
      <c r="J110" s="484"/>
    </row>
    <row r="111" spans="1:10" hidden="1" x14ac:dyDescent="0.2">
      <c r="A111" s="12"/>
      <c r="B111" s="440" t="s">
        <v>13</v>
      </c>
      <c r="C111" s="441"/>
      <c r="D111" s="442"/>
      <c r="E111" s="440" t="s">
        <v>14</v>
      </c>
      <c r="F111" s="442"/>
      <c r="G111" s="478" t="s">
        <v>14</v>
      </c>
      <c r="H111" s="479"/>
      <c r="I111" s="483">
        <f>SUM(I105:J110)</f>
        <v>0</v>
      </c>
      <c r="J111" s="484"/>
    </row>
    <row r="112" spans="1:10" hidden="1" x14ac:dyDescent="0.2"/>
    <row r="113" spans="1:10" s="8" customFormat="1" hidden="1" x14ac:dyDescent="0.2">
      <c r="B113" s="8" t="s">
        <v>66</v>
      </c>
    </row>
    <row r="114" spans="1:10" hidden="1" x14ac:dyDescent="0.2"/>
    <row r="115" spans="1:10" hidden="1" x14ac:dyDescent="0.2">
      <c r="A115" s="6" t="s">
        <v>59</v>
      </c>
      <c r="E115" s="6">
        <v>244</v>
      </c>
    </row>
    <row r="116" spans="1:10" hidden="1" x14ac:dyDescent="0.2">
      <c r="A116" s="6" t="s">
        <v>56</v>
      </c>
      <c r="D116" s="41" t="s">
        <v>119</v>
      </c>
      <c r="E116" s="41"/>
      <c r="F116" s="41"/>
    </row>
    <row r="117" spans="1:10" hidden="1" x14ac:dyDescent="0.2"/>
    <row r="118" spans="1:10" ht="23.45" hidden="1" customHeight="1" x14ac:dyDescent="0.2">
      <c r="A118" s="13" t="s">
        <v>3</v>
      </c>
      <c r="B118" s="440" t="s">
        <v>51</v>
      </c>
      <c r="C118" s="441"/>
      <c r="D118" s="442"/>
      <c r="E118" s="440" t="s">
        <v>64</v>
      </c>
      <c r="F118" s="442"/>
      <c r="G118" s="440" t="s">
        <v>53</v>
      </c>
      <c r="H118" s="442"/>
      <c r="I118" s="440" t="s">
        <v>65</v>
      </c>
      <c r="J118" s="442"/>
    </row>
    <row r="119" spans="1:10" hidden="1" x14ac:dyDescent="0.2">
      <c r="A119" s="12">
        <v>1</v>
      </c>
      <c r="B119" s="440">
        <v>2</v>
      </c>
      <c r="C119" s="441"/>
      <c r="D119" s="442"/>
      <c r="E119" s="440">
        <v>3</v>
      </c>
      <c r="F119" s="442"/>
      <c r="G119" s="478">
        <v>4</v>
      </c>
      <c r="H119" s="479"/>
      <c r="I119" s="478">
        <v>5</v>
      </c>
      <c r="J119" s="479"/>
    </row>
    <row r="120" spans="1:10" hidden="1" x14ac:dyDescent="0.2">
      <c r="A120" s="12"/>
      <c r="B120" s="444"/>
      <c r="C120" s="445"/>
      <c r="D120" s="446"/>
      <c r="E120" s="440"/>
      <c r="F120" s="442"/>
      <c r="G120" s="478"/>
      <c r="H120" s="479"/>
      <c r="I120" s="483">
        <f>E120:E120+G120</f>
        <v>0</v>
      </c>
      <c r="J120" s="484"/>
    </row>
    <row r="121" spans="1:10" hidden="1" x14ac:dyDescent="0.2">
      <c r="A121" s="12"/>
      <c r="B121" s="444"/>
      <c r="C121" s="445"/>
      <c r="D121" s="446"/>
      <c r="E121" s="440"/>
      <c r="F121" s="442"/>
      <c r="G121" s="478"/>
      <c r="H121" s="479"/>
      <c r="I121" s="483">
        <f t="shared" ref="I121:I125" si="5">E121:E121+G121</f>
        <v>0</v>
      </c>
      <c r="J121" s="484"/>
    </row>
    <row r="122" spans="1:10" hidden="1" x14ac:dyDescent="0.2">
      <c r="A122" s="12"/>
      <c r="B122" s="444"/>
      <c r="C122" s="445"/>
      <c r="D122" s="446"/>
      <c r="E122" s="440"/>
      <c r="F122" s="442"/>
      <c r="G122" s="478"/>
      <c r="H122" s="479"/>
      <c r="I122" s="483">
        <f t="shared" si="5"/>
        <v>0</v>
      </c>
      <c r="J122" s="484"/>
    </row>
    <row r="123" spans="1:10" hidden="1" x14ac:dyDescent="0.2">
      <c r="A123" s="12"/>
      <c r="B123" s="444"/>
      <c r="C123" s="445"/>
      <c r="D123" s="446"/>
      <c r="E123" s="440"/>
      <c r="F123" s="442"/>
      <c r="G123" s="478"/>
      <c r="H123" s="479"/>
      <c r="I123" s="483">
        <f t="shared" si="5"/>
        <v>0</v>
      </c>
      <c r="J123" s="484"/>
    </row>
    <row r="124" spans="1:10" hidden="1" x14ac:dyDescent="0.2">
      <c r="A124" s="12"/>
      <c r="B124" s="444"/>
      <c r="C124" s="445"/>
      <c r="D124" s="446"/>
      <c r="E124" s="440"/>
      <c r="F124" s="442"/>
      <c r="G124" s="478"/>
      <c r="H124" s="479"/>
      <c r="I124" s="483">
        <f t="shared" si="5"/>
        <v>0</v>
      </c>
      <c r="J124" s="484"/>
    </row>
    <row r="125" spans="1:10" hidden="1" x14ac:dyDescent="0.2">
      <c r="A125" s="12"/>
      <c r="B125" s="444"/>
      <c r="C125" s="445"/>
      <c r="D125" s="446"/>
      <c r="E125" s="440"/>
      <c r="F125" s="442"/>
      <c r="G125" s="478"/>
      <c r="H125" s="479"/>
      <c r="I125" s="483">
        <f t="shared" si="5"/>
        <v>0</v>
      </c>
      <c r="J125" s="484"/>
    </row>
    <row r="126" spans="1:10" hidden="1" x14ac:dyDescent="0.2">
      <c r="A126" s="12"/>
      <c r="B126" s="440" t="s">
        <v>13</v>
      </c>
      <c r="C126" s="441"/>
      <c r="D126" s="442"/>
      <c r="E126" s="440" t="s">
        <v>14</v>
      </c>
      <c r="F126" s="442"/>
      <c r="G126" s="478" t="s">
        <v>14</v>
      </c>
      <c r="H126" s="479"/>
      <c r="I126" s="483">
        <f>SUM(I120:J125)</f>
        <v>0</v>
      </c>
      <c r="J126" s="484"/>
    </row>
    <row r="127" spans="1:10" hidden="1" x14ac:dyDescent="0.2"/>
    <row r="128" spans="1:10" s="8" customFormat="1" x14ac:dyDescent="0.2">
      <c r="B128" s="2" t="s">
        <v>129</v>
      </c>
    </row>
    <row r="129" spans="1:10" hidden="1" x14ac:dyDescent="0.2"/>
    <row r="130" spans="1:10" hidden="1" x14ac:dyDescent="0.2">
      <c r="A130" s="6" t="s">
        <v>59</v>
      </c>
      <c r="E130" s="6">
        <v>244</v>
      </c>
    </row>
    <row r="131" spans="1:10" hidden="1" x14ac:dyDescent="0.2">
      <c r="A131" s="6" t="s">
        <v>56</v>
      </c>
      <c r="D131" s="41" t="s">
        <v>119</v>
      </c>
      <c r="E131" s="41"/>
      <c r="F131" s="41"/>
    </row>
    <row r="132" spans="1:10" hidden="1" x14ac:dyDescent="0.2"/>
    <row r="133" spans="1:10" hidden="1" x14ac:dyDescent="0.2">
      <c r="C133" s="6" t="s">
        <v>71</v>
      </c>
    </row>
    <row r="134" spans="1:10" hidden="1" x14ac:dyDescent="0.2"/>
    <row r="135" spans="1:10" ht="27" hidden="1" customHeight="1" x14ac:dyDescent="0.2">
      <c r="A135" s="44" t="s">
        <v>3</v>
      </c>
      <c r="B135" s="440" t="s">
        <v>16</v>
      </c>
      <c r="C135" s="442"/>
      <c r="D135" s="440" t="s">
        <v>67</v>
      </c>
      <c r="E135" s="442"/>
      <c r="F135" s="46" t="s">
        <v>68</v>
      </c>
      <c r="G135" s="478" t="s">
        <v>69</v>
      </c>
      <c r="H135" s="479"/>
      <c r="I135" s="440" t="s">
        <v>70</v>
      </c>
      <c r="J135" s="442"/>
    </row>
    <row r="136" spans="1:10" hidden="1" x14ac:dyDescent="0.2">
      <c r="A136" s="25">
        <v>1</v>
      </c>
      <c r="B136" s="485">
        <v>2</v>
      </c>
      <c r="C136" s="486"/>
      <c r="D136" s="485">
        <v>3</v>
      </c>
      <c r="E136" s="486"/>
      <c r="F136" s="25">
        <v>4</v>
      </c>
      <c r="G136" s="487">
        <v>5</v>
      </c>
      <c r="H136" s="488"/>
      <c r="I136" s="485">
        <v>6</v>
      </c>
      <c r="J136" s="486"/>
    </row>
    <row r="137" spans="1:10" hidden="1" x14ac:dyDescent="0.2">
      <c r="A137" s="47"/>
      <c r="B137" s="444"/>
      <c r="C137" s="446"/>
      <c r="D137" s="437"/>
      <c r="E137" s="439"/>
      <c r="F137" s="26"/>
      <c r="G137" s="473"/>
      <c r="H137" s="467"/>
      <c r="I137" s="437">
        <f>D137*F137*G137</f>
        <v>0</v>
      </c>
      <c r="J137" s="439"/>
    </row>
    <row r="138" spans="1:10" hidden="1" x14ac:dyDescent="0.2">
      <c r="A138" s="47"/>
      <c r="B138" s="444"/>
      <c r="C138" s="446"/>
      <c r="D138" s="437"/>
      <c r="E138" s="439"/>
      <c r="F138" s="26"/>
      <c r="G138" s="473"/>
      <c r="H138" s="467"/>
      <c r="I138" s="437">
        <f t="shared" ref="I138" si="6">D138*F138*G138</f>
        <v>0</v>
      </c>
      <c r="J138" s="439"/>
    </row>
    <row r="139" spans="1:10" hidden="1" x14ac:dyDescent="0.2">
      <c r="A139" s="47"/>
      <c r="B139" s="440" t="s">
        <v>13</v>
      </c>
      <c r="C139" s="442"/>
      <c r="D139" s="437" t="s">
        <v>14</v>
      </c>
      <c r="E139" s="439"/>
      <c r="F139" s="26" t="s">
        <v>14</v>
      </c>
      <c r="G139" s="473" t="s">
        <v>14</v>
      </c>
      <c r="H139" s="467"/>
      <c r="I139" s="437">
        <f>SUM(I137:J138)</f>
        <v>0</v>
      </c>
      <c r="J139" s="439"/>
    </row>
    <row r="140" spans="1:10" hidden="1" x14ac:dyDescent="0.2"/>
    <row r="141" spans="1:10" hidden="1" x14ac:dyDescent="0.2">
      <c r="A141" s="8"/>
      <c r="C141" s="6" t="s">
        <v>126</v>
      </c>
      <c r="D141" s="8"/>
      <c r="E141" s="8"/>
      <c r="F141" s="8"/>
      <c r="G141" s="8"/>
      <c r="H141" s="8"/>
      <c r="I141" s="8"/>
      <c r="J141" s="8"/>
    </row>
    <row r="142" spans="1:10" hidden="1" x14ac:dyDescent="0.2"/>
    <row r="143" spans="1:10" hidden="1" x14ac:dyDescent="0.2">
      <c r="A143" s="6" t="s">
        <v>59</v>
      </c>
      <c r="E143" s="6">
        <v>244</v>
      </c>
    </row>
    <row r="144" spans="1:10" hidden="1" x14ac:dyDescent="0.2">
      <c r="A144" s="6" t="s">
        <v>56</v>
      </c>
      <c r="D144" s="41" t="s">
        <v>119</v>
      </c>
      <c r="E144" s="41"/>
      <c r="F144" s="41"/>
    </row>
    <row r="145" spans="1:10" hidden="1" x14ac:dyDescent="0.2"/>
    <row r="146" spans="1:10" ht="24.6" hidden="1" customHeight="1" x14ac:dyDescent="0.2">
      <c r="A146" s="13" t="s">
        <v>3</v>
      </c>
      <c r="B146" s="440" t="s">
        <v>16</v>
      </c>
      <c r="C146" s="441"/>
      <c r="D146" s="442"/>
      <c r="E146" s="440" t="s">
        <v>111</v>
      </c>
      <c r="F146" s="442"/>
      <c r="G146" s="440" t="s">
        <v>72</v>
      </c>
      <c r="H146" s="442"/>
      <c r="I146" s="440" t="s">
        <v>73</v>
      </c>
      <c r="J146" s="442"/>
    </row>
    <row r="147" spans="1:10" hidden="1" x14ac:dyDescent="0.2">
      <c r="A147" s="27">
        <v>1</v>
      </c>
      <c r="B147" s="491">
        <v>2</v>
      </c>
      <c r="C147" s="493"/>
      <c r="D147" s="492"/>
      <c r="E147" s="491">
        <v>3</v>
      </c>
      <c r="F147" s="492"/>
      <c r="G147" s="489">
        <v>4</v>
      </c>
      <c r="H147" s="490"/>
      <c r="I147" s="489">
        <v>5</v>
      </c>
      <c r="J147" s="490"/>
    </row>
    <row r="148" spans="1:10" hidden="1" x14ac:dyDescent="0.2">
      <c r="A148" s="12"/>
      <c r="B148" s="444"/>
      <c r="C148" s="445"/>
      <c r="D148" s="446"/>
      <c r="E148" s="440"/>
      <c r="F148" s="442"/>
      <c r="G148" s="478"/>
      <c r="H148" s="479"/>
      <c r="I148" s="483">
        <f>E148:E148*G148</f>
        <v>0</v>
      </c>
      <c r="J148" s="484"/>
    </row>
    <row r="149" spans="1:10" hidden="1" x14ac:dyDescent="0.2">
      <c r="A149" s="12"/>
      <c r="B149" s="444"/>
      <c r="C149" s="445"/>
      <c r="D149" s="446"/>
      <c r="E149" s="440"/>
      <c r="F149" s="442"/>
      <c r="G149" s="478"/>
      <c r="H149" s="479"/>
      <c r="I149" s="483">
        <f t="shared" ref="I149:I153" si="7">E149:E149*G149</f>
        <v>0</v>
      </c>
      <c r="J149" s="484"/>
    </row>
    <row r="150" spans="1:10" hidden="1" x14ac:dyDescent="0.2">
      <c r="A150" s="12"/>
      <c r="B150" s="444"/>
      <c r="C150" s="445"/>
      <c r="D150" s="446"/>
      <c r="E150" s="440"/>
      <c r="F150" s="442"/>
      <c r="G150" s="478"/>
      <c r="H150" s="479"/>
      <c r="I150" s="483">
        <f t="shared" si="7"/>
        <v>0</v>
      </c>
      <c r="J150" s="484"/>
    </row>
    <row r="151" spans="1:10" hidden="1" x14ac:dyDescent="0.2">
      <c r="A151" s="12"/>
      <c r="B151" s="444"/>
      <c r="C151" s="445"/>
      <c r="D151" s="446"/>
      <c r="E151" s="440"/>
      <c r="F151" s="442"/>
      <c r="G151" s="478"/>
      <c r="H151" s="479"/>
      <c r="I151" s="483">
        <f t="shared" si="7"/>
        <v>0</v>
      </c>
      <c r="J151" s="484"/>
    </row>
    <row r="152" spans="1:10" hidden="1" x14ac:dyDescent="0.2">
      <c r="A152" s="12"/>
      <c r="B152" s="444"/>
      <c r="C152" s="445"/>
      <c r="D152" s="446"/>
      <c r="E152" s="440"/>
      <c r="F152" s="442"/>
      <c r="G152" s="478"/>
      <c r="H152" s="479"/>
      <c r="I152" s="483">
        <f t="shared" si="7"/>
        <v>0</v>
      </c>
      <c r="J152" s="484"/>
    </row>
    <row r="153" spans="1:10" hidden="1" x14ac:dyDescent="0.2">
      <c r="A153" s="12"/>
      <c r="B153" s="444"/>
      <c r="C153" s="445"/>
      <c r="D153" s="446"/>
      <c r="E153" s="440"/>
      <c r="F153" s="442"/>
      <c r="G153" s="478"/>
      <c r="H153" s="479"/>
      <c r="I153" s="483">
        <f t="shared" si="7"/>
        <v>0</v>
      </c>
      <c r="J153" s="484"/>
    </row>
    <row r="154" spans="1:10" hidden="1" x14ac:dyDescent="0.2">
      <c r="A154" s="12"/>
      <c r="B154" s="440" t="s">
        <v>13</v>
      </c>
      <c r="C154" s="441"/>
      <c r="D154" s="442"/>
      <c r="E154" s="440" t="s">
        <v>14</v>
      </c>
      <c r="F154" s="442"/>
      <c r="G154" s="478" t="s">
        <v>14</v>
      </c>
      <c r="H154" s="479"/>
      <c r="I154" s="483">
        <f>SUM(I148:J153)</f>
        <v>0</v>
      </c>
      <c r="J154" s="484"/>
    </row>
    <row r="155" spans="1:10" hidden="1" x14ac:dyDescent="0.2"/>
    <row r="156" spans="1:10" hidden="1" x14ac:dyDescent="0.2">
      <c r="C156" s="6" t="s">
        <v>75</v>
      </c>
    </row>
    <row r="157" spans="1:10" hidden="1" x14ac:dyDescent="0.2"/>
    <row r="158" spans="1:10" ht="34.9" hidden="1" customHeight="1" x14ac:dyDescent="0.2">
      <c r="A158" s="44" t="s">
        <v>3</v>
      </c>
      <c r="B158" s="440" t="s">
        <v>51</v>
      </c>
      <c r="C158" s="442"/>
      <c r="D158" s="440" t="s">
        <v>76</v>
      </c>
      <c r="E158" s="442"/>
      <c r="F158" s="46" t="s">
        <v>77</v>
      </c>
      <c r="G158" s="478" t="s">
        <v>78</v>
      </c>
      <c r="H158" s="479"/>
      <c r="I158" s="440" t="s">
        <v>70</v>
      </c>
      <c r="J158" s="442"/>
    </row>
    <row r="159" spans="1:10" s="28" customFormat="1" ht="9.6" hidden="1" customHeight="1" x14ac:dyDescent="0.2">
      <c r="A159" s="20">
        <v>1</v>
      </c>
      <c r="B159" s="491">
        <v>2</v>
      </c>
      <c r="C159" s="492"/>
      <c r="D159" s="491">
        <v>3</v>
      </c>
      <c r="E159" s="492"/>
      <c r="F159" s="20">
        <v>4</v>
      </c>
      <c r="G159" s="489">
        <v>5</v>
      </c>
      <c r="H159" s="490"/>
      <c r="I159" s="491">
        <v>6</v>
      </c>
      <c r="J159" s="492"/>
    </row>
    <row r="160" spans="1:10" hidden="1" x14ac:dyDescent="0.2">
      <c r="A160" s="47"/>
      <c r="B160" s="444"/>
      <c r="C160" s="446"/>
      <c r="D160" s="437"/>
      <c r="E160" s="439"/>
      <c r="F160" s="26"/>
      <c r="G160" s="473"/>
      <c r="H160" s="467"/>
      <c r="I160" s="437">
        <f>F160*G160*D160</f>
        <v>0</v>
      </c>
      <c r="J160" s="439"/>
    </row>
    <row r="161" spans="1:11" hidden="1" x14ac:dyDescent="0.2">
      <c r="A161" s="47"/>
      <c r="B161" s="444"/>
      <c r="C161" s="446"/>
      <c r="D161" s="437"/>
      <c r="E161" s="439"/>
      <c r="F161" s="26"/>
      <c r="G161" s="473"/>
      <c r="H161" s="467"/>
      <c r="I161" s="437">
        <f>F161*G161*D161</f>
        <v>0</v>
      </c>
      <c r="J161" s="439"/>
    </row>
    <row r="162" spans="1:11" hidden="1" x14ac:dyDescent="0.2">
      <c r="A162" s="47"/>
      <c r="B162" s="444"/>
      <c r="C162" s="446"/>
      <c r="D162" s="437"/>
      <c r="E162" s="439"/>
      <c r="F162" s="26"/>
      <c r="G162" s="473"/>
      <c r="H162" s="467"/>
      <c r="I162" s="437">
        <f t="shared" ref="I162:I164" si="8">F162*G162*D162</f>
        <v>0</v>
      </c>
      <c r="J162" s="439"/>
    </row>
    <row r="163" spans="1:11" hidden="1" x14ac:dyDescent="0.2">
      <c r="A163" s="47"/>
      <c r="B163" s="444"/>
      <c r="C163" s="446"/>
      <c r="D163" s="437"/>
      <c r="E163" s="439"/>
      <c r="F163" s="26"/>
      <c r="G163" s="473"/>
      <c r="H163" s="467"/>
      <c r="I163" s="437">
        <f t="shared" si="8"/>
        <v>0</v>
      </c>
      <c r="J163" s="439"/>
    </row>
    <row r="164" spans="1:11" hidden="1" x14ac:dyDescent="0.2">
      <c r="A164" s="47"/>
      <c r="B164" s="444"/>
      <c r="C164" s="446"/>
      <c r="D164" s="437"/>
      <c r="E164" s="439"/>
      <c r="F164" s="26"/>
      <c r="G164" s="473"/>
      <c r="H164" s="467"/>
      <c r="I164" s="437">
        <f t="shared" si="8"/>
        <v>0</v>
      </c>
      <c r="J164" s="439"/>
    </row>
    <row r="165" spans="1:11" hidden="1" x14ac:dyDescent="0.2">
      <c r="A165" s="47"/>
      <c r="B165" s="440" t="s">
        <v>13</v>
      </c>
      <c r="C165" s="442"/>
      <c r="D165" s="437" t="s">
        <v>14</v>
      </c>
      <c r="E165" s="439"/>
      <c r="F165" s="26" t="s">
        <v>14</v>
      </c>
      <c r="G165" s="473" t="s">
        <v>14</v>
      </c>
      <c r="H165" s="467"/>
      <c r="I165" s="437">
        <f>SUM(I160:J164)</f>
        <v>0</v>
      </c>
      <c r="J165" s="439"/>
      <c r="K165" s="15" t="e">
        <f>#REF!-'МЗ 2022'!I102</f>
        <v>#REF!</v>
      </c>
    </row>
    <row r="166" spans="1:11" hidden="1" x14ac:dyDescent="0.2"/>
    <row r="167" spans="1:11" hidden="1" x14ac:dyDescent="0.2">
      <c r="C167" s="6" t="s">
        <v>74</v>
      </c>
    </row>
    <row r="168" spans="1:11" hidden="1" x14ac:dyDescent="0.2"/>
    <row r="169" spans="1:11" ht="24.6" hidden="1" customHeight="1" x14ac:dyDescent="0.2">
      <c r="A169" s="13" t="s">
        <v>3</v>
      </c>
      <c r="B169" s="440" t="s">
        <v>51</v>
      </c>
      <c r="C169" s="441"/>
      <c r="D169" s="442"/>
      <c r="E169" s="440" t="s">
        <v>79</v>
      </c>
      <c r="F169" s="442"/>
      <c r="G169" s="440" t="s">
        <v>80</v>
      </c>
      <c r="H169" s="442"/>
      <c r="I169" s="440" t="s">
        <v>81</v>
      </c>
      <c r="J169" s="442"/>
    </row>
    <row r="170" spans="1:11" hidden="1" x14ac:dyDescent="0.2">
      <c r="A170" s="12">
        <v>1</v>
      </c>
      <c r="B170" s="440">
        <v>2</v>
      </c>
      <c r="C170" s="441"/>
      <c r="D170" s="442"/>
      <c r="E170" s="440">
        <v>3</v>
      </c>
      <c r="F170" s="442"/>
      <c r="G170" s="478">
        <v>4</v>
      </c>
      <c r="H170" s="479"/>
      <c r="I170" s="478">
        <v>5</v>
      </c>
      <c r="J170" s="479"/>
    </row>
    <row r="171" spans="1:11" hidden="1" x14ac:dyDescent="0.2">
      <c r="A171" s="12"/>
      <c r="B171" s="444"/>
      <c r="C171" s="445"/>
      <c r="D171" s="446"/>
      <c r="E171" s="440"/>
      <c r="F171" s="442"/>
      <c r="G171" s="478"/>
      <c r="H171" s="479"/>
      <c r="I171" s="483">
        <f>E171:E171*G171</f>
        <v>0</v>
      </c>
      <c r="J171" s="484"/>
    </row>
    <row r="172" spans="1:11" hidden="1" x14ac:dyDescent="0.2">
      <c r="A172" s="12"/>
      <c r="B172" s="444"/>
      <c r="C172" s="445"/>
      <c r="D172" s="446"/>
      <c r="E172" s="440"/>
      <c r="F172" s="442"/>
      <c r="G172" s="478"/>
      <c r="H172" s="479"/>
      <c r="I172" s="483">
        <f t="shared" ref="I172:I176" si="9">E172:E172*G172</f>
        <v>0</v>
      </c>
      <c r="J172" s="484"/>
    </row>
    <row r="173" spans="1:11" hidden="1" x14ac:dyDescent="0.2">
      <c r="A173" s="12"/>
      <c r="B173" s="444"/>
      <c r="C173" s="445"/>
      <c r="D173" s="446"/>
      <c r="E173" s="440"/>
      <c r="F173" s="442"/>
      <c r="G173" s="478"/>
      <c r="H173" s="479"/>
      <c r="I173" s="483">
        <f t="shared" si="9"/>
        <v>0</v>
      </c>
      <c r="J173" s="484"/>
    </row>
    <row r="174" spans="1:11" hidden="1" x14ac:dyDescent="0.2">
      <c r="A174" s="12"/>
      <c r="B174" s="444"/>
      <c r="C174" s="445"/>
      <c r="D174" s="446"/>
      <c r="E174" s="440"/>
      <c r="F174" s="442"/>
      <c r="G174" s="478"/>
      <c r="H174" s="479"/>
      <c r="I174" s="483">
        <f t="shared" si="9"/>
        <v>0</v>
      </c>
      <c r="J174" s="484"/>
    </row>
    <row r="175" spans="1:11" hidden="1" x14ac:dyDescent="0.2">
      <c r="A175" s="12"/>
      <c r="B175" s="444"/>
      <c r="C175" s="445"/>
      <c r="D175" s="446"/>
      <c r="E175" s="440"/>
      <c r="F175" s="442"/>
      <c r="G175" s="478"/>
      <c r="H175" s="479"/>
      <c r="I175" s="483">
        <f t="shared" si="9"/>
        <v>0</v>
      </c>
      <c r="J175" s="484"/>
    </row>
    <row r="176" spans="1:11" hidden="1" x14ac:dyDescent="0.2">
      <c r="A176" s="12"/>
      <c r="B176" s="444"/>
      <c r="C176" s="445"/>
      <c r="D176" s="446"/>
      <c r="E176" s="440"/>
      <c r="F176" s="442"/>
      <c r="G176" s="478"/>
      <c r="H176" s="479"/>
      <c r="I176" s="483">
        <f t="shared" si="9"/>
        <v>0</v>
      </c>
      <c r="J176" s="484"/>
    </row>
    <row r="177" spans="1:10" hidden="1" x14ac:dyDescent="0.2">
      <c r="A177" s="12"/>
      <c r="B177" s="440" t="s">
        <v>13</v>
      </c>
      <c r="C177" s="441"/>
      <c r="D177" s="442"/>
      <c r="E177" s="440" t="s">
        <v>14</v>
      </c>
      <c r="F177" s="442"/>
      <c r="G177" s="478" t="s">
        <v>14</v>
      </c>
      <c r="H177" s="479"/>
      <c r="I177" s="483">
        <f>SUM(I171:J176)</f>
        <v>0</v>
      </c>
      <c r="J177" s="484"/>
    </row>
    <row r="178" spans="1:10" hidden="1" x14ac:dyDescent="0.2"/>
    <row r="179" spans="1:10" x14ac:dyDescent="0.2">
      <c r="C179" s="6" t="s">
        <v>109</v>
      </c>
    </row>
    <row r="181" spans="1:10" ht="28.15" customHeight="1" x14ac:dyDescent="0.2">
      <c r="A181" s="13" t="s">
        <v>3</v>
      </c>
      <c r="B181" s="440" t="s">
        <v>16</v>
      </c>
      <c r="C181" s="441"/>
      <c r="D181" s="442"/>
      <c r="E181" s="440" t="s">
        <v>82</v>
      </c>
      <c r="F181" s="442"/>
      <c r="G181" s="440" t="s">
        <v>83</v>
      </c>
      <c r="H181" s="442"/>
      <c r="I181" s="440" t="s">
        <v>84</v>
      </c>
      <c r="J181" s="442"/>
    </row>
    <row r="182" spans="1:10" x14ac:dyDescent="0.2">
      <c r="A182" s="12">
        <v>1</v>
      </c>
      <c r="B182" s="471">
        <v>2</v>
      </c>
      <c r="C182" s="482"/>
      <c r="D182" s="472"/>
      <c r="E182" s="471">
        <v>3</v>
      </c>
      <c r="F182" s="472"/>
      <c r="G182" s="480">
        <v>4</v>
      </c>
      <c r="H182" s="481"/>
      <c r="I182" s="480">
        <v>5</v>
      </c>
      <c r="J182" s="481"/>
    </row>
    <row r="183" spans="1:10" ht="24" customHeight="1" x14ac:dyDescent="0.2">
      <c r="A183" s="12">
        <v>1</v>
      </c>
      <c r="B183" s="468"/>
      <c r="C183" s="469"/>
      <c r="D183" s="470"/>
      <c r="E183" s="437"/>
      <c r="F183" s="439"/>
      <c r="G183" s="480"/>
      <c r="H183" s="481"/>
      <c r="I183" s="473"/>
      <c r="J183" s="467"/>
    </row>
    <row r="184" spans="1:10" x14ac:dyDescent="0.2">
      <c r="A184" s="12"/>
      <c r="B184" s="468"/>
      <c r="C184" s="469"/>
      <c r="D184" s="470"/>
      <c r="E184" s="437"/>
      <c r="F184" s="439"/>
      <c r="G184" s="480"/>
      <c r="H184" s="481"/>
      <c r="I184" s="473"/>
      <c r="J184" s="467"/>
    </row>
    <row r="185" spans="1:10" ht="12" hidden="1" customHeight="1" x14ac:dyDescent="0.2">
      <c r="A185" s="12">
        <v>3</v>
      </c>
      <c r="B185" s="468"/>
      <c r="C185" s="469"/>
      <c r="D185" s="470"/>
      <c r="E185" s="437"/>
      <c r="F185" s="439"/>
      <c r="G185" s="480"/>
      <c r="H185" s="481"/>
      <c r="I185" s="473"/>
      <c r="J185" s="467"/>
    </row>
    <row r="186" spans="1:10" ht="24.6" hidden="1" customHeight="1" x14ac:dyDescent="0.2">
      <c r="A186" s="12">
        <v>4</v>
      </c>
      <c r="B186" s="468"/>
      <c r="C186" s="469"/>
      <c r="D186" s="470"/>
      <c r="E186" s="437"/>
      <c r="F186" s="439"/>
      <c r="G186" s="480"/>
      <c r="H186" s="481"/>
      <c r="I186" s="473"/>
      <c r="J186" s="467"/>
    </row>
    <row r="187" spans="1:10" ht="12" hidden="1" customHeight="1" x14ac:dyDescent="0.2">
      <c r="A187" s="12">
        <v>5</v>
      </c>
      <c r="B187" s="468"/>
      <c r="C187" s="469"/>
      <c r="D187" s="470"/>
      <c r="E187" s="437"/>
      <c r="F187" s="439"/>
      <c r="G187" s="480"/>
      <c r="H187" s="481"/>
      <c r="I187" s="473"/>
      <c r="J187" s="467"/>
    </row>
    <row r="188" spans="1:10" ht="12" hidden="1" customHeight="1" x14ac:dyDescent="0.2">
      <c r="A188" s="12">
        <v>6</v>
      </c>
      <c r="B188" s="468"/>
      <c r="C188" s="469"/>
      <c r="D188" s="470"/>
      <c r="E188" s="437"/>
      <c r="F188" s="439"/>
      <c r="G188" s="480"/>
      <c r="H188" s="481"/>
      <c r="I188" s="473"/>
      <c r="J188" s="467"/>
    </row>
    <row r="189" spans="1:10" ht="12" hidden="1" customHeight="1" x14ac:dyDescent="0.2">
      <c r="A189" s="12">
        <v>7</v>
      </c>
      <c r="B189" s="468"/>
      <c r="C189" s="469"/>
      <c r="D189" s="470"/>
      <c r="E189" s="437"/>
      <c r="F189" s="439"/>
      <c r="G189" s="480"/>
      <c r="H189" s="481"/>
      <c r="I189" s="473"/>
      <c r="J189" s="467"/>
    </row>
    <row r="190" spans="1:10" ht="12" hidden="1" customHeight="1" x14ac:dyDescent="0.2">
      <c r="A190" s="12">
        <v>8</v>
      </c>
      <c r="B190" s="468"/>
      <c r="C190" s="469"/>
      <c r="D190" s="470"/>
      <c r="E190" s="437"/>
      <c r="F190" s="439"/>
      <c r="G190" s="480"/>
      <c r="H190" s="481"/>
      <c r="I190" s="473"/>
      <c r="J190" s="467"/>
    </row>
    <row r="191" spans="1:10" ht="12" hidden="1" customHeight="1" x14ac:dyDescent="0.2">
      <c r="A191" s="12">
        <v>9</v>
      </c>
      <c r="B191" s="468"/>
      <c r="C191" s="469"/>
      <c r="D191" s="470"/>
      <c r="E191" s="437"/>
      <c r="F191" s="439"/>
      <c r="G191" s="480"/>
      <c r="H191" s="481"/>
      <c r="I191" s="473"/>
      <c r="J191" s="467"/>
    </row>
    <row r="192" spans="1:10" ht="12" hidden="1" customHeight="1" x14ac:dyDescent="0.2">
      <c r="A192" s="12">
        <v>10</v>
      </c>
      <c r="B192" s="468"/>
      <c r="C192" s="469"/>
      <c r="D192" s="470"/>
      <c r="E192" s="437"/>
      <c r="F192" s="439"/>
      <c r="G192" s="480"/>
      <c r="H192" s="481"/>
      <c r="I192" s="473"/>
      <c r="J192" s="467"/>
    </row>
    <row r="193" spans="1:14" ht="12" hidden="1" customHeight="1" x14ac:dyDescent="0.2">
      <c r="A193" s="12">
        <v>11</v>
      </c>
      <c r="B193" s="468"/>
      <c r="C193" s="469"/>
      <c r="D193" s="470"/>
      <c r="E193" s="437"/>
      <c r="F193" s="439"/>
      <c r="G193" s="480"/>
      <c r="H193" s="481"/>
      <c r="I193" s="473"/>
      <c r="J193" s="467"/>
    </row>
    <row r="194" spans="1:14" ht="12" hidden="1" customHeight="1" x14ac:dyDescent="0.2">
      <c r="A194" s="12">
        <v>12</v>
      </c>
      <c r="B194" s="468"/>
      <c r="C194" s="469"/>
      <c r="D194" s="470"/>
      <c r="E194" s="437"/>
      <c r="F194" s="439"/>
      <c r="G194" s="480"/>
      <c r="H194" s="481"/>
      <c r="I194" s="473"/>
      <c r="J194" s="467"/>
    </row>
    <row r="195" spans="1:14" ht="12" hidden="1" customHeight="1" x14ac:dyDescent="0.2">
      <c r="A195" s="12">
        <v>13</v>
      </c>
      <c r="B195" s="468"/>
      <c r="C195" s="469"/>
      <c r="D195" s="470"/>
      <c r="E195" s="437"/>
      <c r="F195" s="439"/>
      <c r="G195" s="480"/>
      <c r="H195" s="481"/>
      <c r="I195" s="473"/>
      <c r="J195" s="467"/>
    </row>
    <row r="196" spans="1:14" ht="12" hidden="1" customHeight="1" x14ac:dyDescent="0.2">
      <c r="A196" s="12">
        <v>14</v>
      </c>
      <c r="B196" s="468"/>
      <c r="C196" s="469"/>
      <c r="D196" s="470"/>
      <c r="E196" s="437"/>
      <c r="F196" s="439"/>
      <c r="G196" s="480"/>
      <c r="H196" s="481"/>
      <c r="I196" s="473"/>
      <c r="J196" s="467"/>
      <c r="K196" s="6" t="s">
        <v>125</v>
      </c>
    </row>
    <row r="197" spans="1:14" x14ac:dyDescent="0.2">
      <c r="A197" s="12"/>
      <c r="B197" s="468" t="s">
        <v>13</v>
      </c>
      <c r="C197" s="469"/>
      <c r="D197" s="470"/>
      <c r="E197" s="437" t="s">
        <v>14</v>
      </c>
      <c r="F197" s="439"/>
      <c r="G197" s="473" t="s">
        <v>14</v>
      </c>
      <c r="H197" s="467"/>
      <c r="I197" s="473">
        <f>SUM(I183:J196)</f>
        <v>0</v>
      </c>
      <c r="J197" s="467"/>
      <c r="K197" s="15"/>
      <c r="L197" s="15"/>
    </row>
    <row r="198" spans="1:14" s="1" customFormat="1" ht="15" customHeight="1" x14ac:dyDescent="0.2">
      <c r="E198" s="3"/>
      <c r="I198" s="50"/>
      <c r="J198" s="50"/>
      <c r="K198" s="6"/>
      <c r="L198" s="6"/>
      <c r="M198" s="4"/>
      <c r="N198" s="4"/>
    </row>
    <row r="199" spans="1:14" hidden="1" x14ac:dyDescent="0.2">
      <c r="B199" s="48"/>
      <c r="C199" s="48" t="s">
        <v>110</v>
      </c>
      <c r="D199" s="48"/>
    </row>
    <row r="200" spans="1:14" hidden="1" x14ac:dyDescent="0.2">
      <c r="B200" s="48"/>
      <c r="C200" s="48"/>
      <c r="D200" s="48"/>
    </row>
    <row r="201" spans="1:14" ht="12" hidden="1" customHeight="1" x14ac:dyDescent="0.2">
      <c r="A201" s="13" t="s">
        <v>3</v>
      </c>
      <c r="B201" s="440" t="s">
        <v>16</v>
      </c>
      <c r="C201" s="441"/>
      <c r="D201" s="441"/>
      <c r="E201" s="441"/>
      <c r="F201" s="442"/>
      <c r="G201" s="440" t="s">
        <v>85</v>
      </c>
      <c r="H201" s="442"/>
      <c r="I201" s="440" t="s">
        <v>86</v>
      </c>
      <c r="J201" s="442"/>
    </row>
    <row r="202" spans="1:14" hidden="1" x14ac:dyDescent="0.2">
      <c r="A202" s="12">
        <v>1</v>
      </c>
      <c r="B202" s="440">
        <v>2</v>
      </c>
      <c r="C202" s="441"/>
      <c r="D202" s="441"/>
      <c r="E202" s="441"/>
      <c r="F202" s="442"/>
      <c r="G202" s="478">
        <v>3</v>
      </c>
      <c r="H202" s="479"/>
      <c r="I202" s="478">
        <v>4</v>
      </c>
      <c r="J202" s="479"/>
    </row>
    <row r="203" spans="1:14" hidden="1" x14ac:dyDescent="0.2">
      <c r="A203" s="12"/>
      <c r="B203" s="440" t="s">
        <v>13</v>
      </c>
      <c r="C203" s="441"/>
      <c r="D203" s="441"/>
      <c r="E203" s="441"/>
      <c r="F203" s="442"/>
      <c r="G203" s="473" t="s">
        <v>14</v>
      </c>
      <c r="H203" s="467"/>
      <c r="I203" s="473"/>
      <c r="J203" s="467"/>
    </row>
    <row r="204" spans="1:14" s="1" customFormat="1" ht="15" hidden="1" customHeight="1" x14ac:dyDescent="0.2">
      <c r="B204" s="1" t="s">
        <v>121</v>
      </c>
      <c r="E204" s="3"/>
      <c r="I204" s="508"/>
      <c r="J204" s="508"/>
      <c r="K204" s="6"/>
      <c r="L204" s="6"/>
      <c r="M204" s="4"/>
      <c r="N204" s="4"/>
    </row>
    <row r="205" spans="1:14" hidden="1" x14ac:dyDescent="0.2"/>
    <row r="206" spans="1:14" x14ac:dyDescent="0.2">
      <c r="C206" s="6" t="s">
        <v>87</v>
      </c>
    </row>
    <row r="208" spans="1:14" ht="22.15" customHeight="1" x14ac:dyDescent="0.2">
      <c r="A208" s="13" t="s">
        <v>3</v>
      </c>
      <c r="B208" s="435" t="s">
        <v>16</v>
      </c>
      <c r="C208" s="435"/>
      <c r="D208" s="435"/>
      <c r="E208" s="435" t="s">
        <v>79</v>
      </c>
      <c r="F208" s="435"/>
      <c r="G208" s="435" t="s">
        <v>88</v>
      </c>
      <c r="H208" s="435"/>
      <c r="I208" s="435" t="s">
        <v>73</v>
      </c>
      <c r="J208" s="435"/>
    </row>
    <row r="209" spans="1:13" x14ac:dyDescent="0.2">
      <c r="A209" s="12">
        <v>1</v>
      </c>
      <c r="B209" s="432">
        <v>2</v>
      </c>
      <c r="C209" s="432"/>
      <c r="D209" s="432"/>
      <c r="E209" s="432">
        <v>3</v>
      </c>
      <c r="F209" s="432"/>
      <c r="G209" s="436">
        <v>4</v>
      </c>
      <c r="H209" s="436"/>
      <c r="I209" s="436">
        <v>5</v>
      </c>
      <c r="J209" s="436"/>
    </row>
    <row r="210" spans="1:13" ht="24.75" customHeight="1" x14ac:dyDescent="0.2">
      <c r="A210" s="12">
        <v>1</v>
      </c>
      <c r="B210" s="468"/>
      <c r="C210" s="469"/>
      <c r="D210" s="470"/>
      <c r="E210" s="471"/>
      <c r="F210" s="472"/>
      <c r="G210" s="473"/>
      <c r="H210" s="467"/>
      <c r="I210" s="473"/>
      <c r="J210" s="467"/>
    </row>
    <row r="211" spans="1:13" ht="12" customHeight="1" x14ac:dyDescent="0.2">
      <c r="A211" s="12"/>
      <c r="B211" s="468"/>
      <c r="C211" s="469"/>
      <c r="D211" s="470"/>
      <c r="E211" s="471"/>
      <c r="F211" s="472"/>
      <c r="G211" s="473"/>
      <c r="H211" s="467"/>
      <c r="I211" s="473"/>
      <c r="J211" s="467"/>
    </row>
    <row r="212" spans="1:13" x14ac:dyDescent="0.2">
      <c r="A212" s="40"/>
      <c r="B212" s="431"/>
      <c r="C212" s="431"/>
      <c r="D212" s="431"/>
      <c r="E212" s="432"/>
      <c r="F212" s="432"/>
      <c r="G212" s="467"/>
      <c r="H212" s="433"/>
      <c r="I212" s="433"/>
      <c r="J212" s="433"/>
      <c r="K212" s="474"/>
      <c r="L212" s="500"/>
      <c r="M212" s="15"/>
    </row>
    <row r="213" spans="1:13" x14ac:dyDescent="0.2">
      <c r="A213" s="40"/>
      <c r="B213" s="431"/>
      <c r="C213" s="431"/>
      <c r="D213" s="431"/>
      <c r="E213" s="434"/>
      <c r="F213" s="434"/>
      <c r="G213" s="467" t="s">
        <v>14</v>
      </c>
      <c r="H213" s="433"/>
      <c r="I213" s="433">
        <f>SUM(I210:J212)</f>
        <v>0</v>
      </c>
      <c r="J213" s="433"/>
      <c r="K213" s="474"/>
      <c r="L213" s="500"/>
      <c r="M213" s="15"/>
    </row>
    <row r="217" spans="1:13" x14ac:dyDescent="0.2">
      <c r="B217" s="6" t="s">
        <v>137</v>
      </c>
      <c r="J217" s="15">
        <f>I213+I197</f>
        <v>0</v>
      </c>
    </row>
    <row r="218" spans="1:13" x14ac:dyDescent="0.2">
      <c r="A218" s="34"/>
      <c r="B218" s="35"/>
      <c r="C218" s="35"/>
      <c r="D218" s="36"/>
      <c r="E218" s="36"/>
      <c r="F218" s="35"/>
    </row>
    <row r="219" spans="1:13" x14ac:dyDescent="0.2">
      <c r="B219" s="35"/>
      <c r="E219" s="35"/>
      <c r="F219" s="36"/>
      <c r="G219" s="36"/>
      <c r="H219" s="35"/>
    </row>
    <row r="220" spans="1:13" x14ac:dyDescent="0.2">
      <c r="B220" s="35"/>
      <c r="E220" s="35"/>
      <c r="F220" s="36"/>
      <c r="G220" s="36"/>
      <c r="H220" s="35"/>
    </row>
    <row r="221" spans="1:13" x14ac:dyDescent="0.2">
      <c r="B221" s="35"/>
      <c r="E221" s="35"/>
      <c r="F221" s="36"/>
      <c r="G221" s="36"/>
      <c r="H221" s="35"/>
    </row>
    <row r="222" spans="1:13" x14ac:dyDescent="0.2">
      <c r="A222" s="34"/>
      <c r="B222" s="35"/>
      <c r="E222" s="35"/>
      <c r="F222" s="36"/>
      <c r="G222" s="36"/>
      <c r="H222" s="35"/>
    </row>
    <row r="223" spans="1:13" x14ac:dyDescent="0.2">
      <c r="B223" s="35"/>
      <c r="E223" s="35"/>
      <c r="F223" s="36"/>
      <c r="G223" s="36"/>
      <c r="H223" s="35"/>
    </row>
    <row r="224" spans="1:13" x14ac:dyDescent="0.2">
      <c r="B224" s="35"/>
      <c r="E224" s="35"/>
      <c r="F224" s="36"/>
      <c r="G224" s="36"/>
      <c r="H224" s="35"/>
    </row>
    <row r="225" spans="2:8" x14ac:dyDescent="0.2">
      <c r="B225" s="35"/>
      <c r="E225" s="35"/>
      <c r="F225" s="36"/>
      <c r="G225" s="36"/>
      <c r="H225" s="35"/>
    </row>
    <row r="226" spans="2:8" x14ac:dyDescent="0.2">
      <c r="B226" s="35"/>
      <c r="E226" s="35"/>
      <c r="F226" s="36"/>
      <c r="G226" s="36"/>
      <c r="H226" s="35"/>
    </row>
    <row r="227" spans="2:8" x14ac:dyDescent="0.2">
      <c r="B227" s="35"/>
      <c r="E227" s="35"/>
      <c r="F227" s="37"/>
      <c r="G227" s="36"/>
      <c r="H227" s="35"/>
    </row>
    <row r="228" spans="2:8" ht="15" x14ac:dyDescent="0.25">
      <c r="B228" s="35"/>
      <c r="E228" s="35"/>
      <c r="F228" s="38"/>
      <c r="G228" s="39"/>
      <c r="H228" s="39"/>
    </row>
  </sheetData>
  <mergeCells count="433">
    <mergeCell ref="B43:D43"/>
    <mergeCell ref="E43:G43"/>
    <mergeCell ref="E38:G38"/>
    <mergeCell ref="B38:D38"/>
    <mergeCell ref="E37:G37"/>
    <mergeCell ref="B37:D37"/>
    <mergeCell ref="B40:D40"/>
    <mergeCell ref="E40:G40"/>
    <mergeCell ref="B41:D41"/>
    <mergeCell ref="E41:G41"/>
    <mergeCell ref="B42:D42"/>
    <mergeCell ref="E42:G42"/>
    <mergeCell ref="B39:D39"/>
    <mergeCell ref="E39:G39"/>
    <mergeCell ref="I73:J73"/>
    <mergeCell ref="G73:H73"/>
    <mergeCell ref="E73:F73"/>
    <mergeCell ref="B73:D73"/>
    <mergeCell ref="B54:H54"/>
    <mergeCell ref="B53:H53"/>
    <mergeCell ref="I74:J74"/>
    <mergeCell ref="G74:H74"/>
    <mergeCell ref="E74:F74"/>
    <mergeCell ref="B74:D74"/>
    <mergeCell ref="B66:H66"/>
    <mergeCell ref="B67:H67"/>
    <mergeCell ref="I147:J147"/>
    <mergeCell ref="G147:H147"/>
    <mergeCell ref="E147:F147"/>
    <mergeCell ref="B147:D147"/>
    <mergeCell ref="I146:J146"/>
    <mergeCell ref="G146:H146"/>
    <mergeCell ref="E146:F146"/>
    <mergeCell ref="B146:D146"/>
    <mergeCell ref="I104:J104"/>
    <mergeCell ref="G104:H104"/>
    <mergeCell ref="E104:F104"/>
    <mergeCell ref="B104:D104"/>
    <mergeCell ref="B110:D110"/>
    <mergeCell ref="E110:F110"/>
    <mergeCell ref="G110:H110"/>
    <mergeCell ref="I110:J110"/>
    <mergeCell ref="B107:D107"/>
    <mergeCell ref="E107:F107"/>
    <mergeCell ref="G107:H107"/>
    <mergeCell ref="I107:J107"/>
    <mergeCell ref="B108:D108"/>
    <mergeCell ref="E108:F108"/>
    <mergeCell ref="G108:H108"/>
    <mergeCell ref="I108:J108"/>
    <mergeCell ref="I170:J170"/>
    <mergeCell ref="G170:H170"/>
    <mergeCell ref="E170:F170"/>
    <mergeCell ref="B170:D170"/>
    <mergeCell ref="I204:J204"/>
    <mergeCell ref="I169:J169"/>
    <mergeCell ref="G169:H169"/>
    <mergeCell ref="E169:F169"/>
    <mergeCell ref="B169:D169"/>
    <mergeCell ref="B171:D171"/>
    <mergeCell ref="E171:F171"/>
    <mergeCell ref="G171:H171"/>
    <mergeCell ref="I171:J171"/>
    <mergeCell ref="B172:D172"/>
    <mergeCell ref="E172:F172"/>
    <mergeCell ref="G172:H172"/>
    <mergeCell ref="I172:J172"/>
    <mergeCell ref="B175:D175"/>
    <mergeCell ref="E175:F175"/>
    <mergeCell ref="G175:H175"/>
    <mergeCell ref="I175:J175"/>
    <mergeCell ref="B176:D176"/>
    <mergeCell ref="E176:F176"/>
    <mergeCell ref="G176:H176"/>
    <mergeCell ref="I159:J159"/>
    <mergeCell ref="G159:H159"/>
    <mergeCell ref="D159:E159"/>
    <mergeCell ref="B159:C159"/>
    <mergeCell ref="I158:J158"/>
    <mergeCell ref="G158:H158"/>
    <mergeCell ref="D158:E158"/>
    <mergeCell ref="B158:C158"/>
    <mergeCell ref="I103:J103"/>
    <mergeCell ref="G103:H103"/>
    <mergeCell ref="E103:F103"/>
    <mergeCell ref="B103:D103"/>
    <mergeCell ref="B105:D105"/>
    <mergeCell ref="E105:F105"/>
    <mergeCell ref="G105:H105"/>
    <mergeCell ref="I105:J105"/>
    <mergeCell ref="B106:D106"/>
    <mergeCell ref="E106:F106"/>
    <mergeCell ref="G106:H106"/>
    <mergeCell ref="I106:J106"/>
    <mergeCell ref="B109:D109"/>
    <mergeCell ref="E109:F109"/>
    <mergeCell ref="G109:H109"/>
    <mergeCell ref="I109:J109"/>
    <mergeCell ref="K212:L213"/>
    <mergeCell ref="C4:J5"/>
    <mergeCell ref="C6:J6"/>
    <mergeCell ref="A14:A16"/>
    <mergeCell ref="B14:B16"/>
    <mergeCell ref="C14:C16"/>
    <mergeCell ref="D14:G14"/>
    <mergeCell ref="H14:H16"/>
    <mergeCell ref="I14:I16"/>
    <mergeCell ref="J14:J16"/>
    <mergeCell ref="D15:D16"/>
    <mergeCell ref="B25:D25"/>
    <mergeCell ref="E25:G25"/>
    <mergeCell ref="B26:D26"/>
    <mergeCell ref="E26:G26"/>
    <mergeCell ref="B27:D27"/>
    <mergeCell ref="E27:G27"/>
    <mergeCell ref="E15:G15"/>
    <mergeCell ref="A19:B19"/>
    <mergeCell ref="B23:D23"/>
    <mergeCell ref="E23:G23"/>
    <mergeCell ref="B24:D24"/>
    <mergeCell ref="E24:G24"/>
    <mergeCell ref="B31:D31"/>
    <mergeCell ref="E31:G31"/>
    <mergeCell ref="B32:D32"/>
    <mergeCell ref="E32:G32"/>
    <mergeCell ref="A33:D33"/>
    <mergeCell ref="E33:G33"/>
    <mergeCell ref="B28:D28"/>
    <mergeCell ref="E28:G28"/>
    <mergeCell ref="B29:D29"/>
    <mergeCell ref="E29:G29"/>
    <mergeCell ref="B30:D30"/>
    <mergeCell ref="E30:G30"/>
    <mergeCell ref="B44:D44"/>
    <mergeCell ref="E44:G44"/>
    <mergeCell ref="B45:D45"/>
    <mergeCell ref="E45:G45"/>
    <mergeCell ref="B61:H61"/>
    <mergeCell ref="B62:H62"/>
    <mergeCell ref="B63:H63"/>
    <mergeCell ref="B64:H64"/>
    <mergeCell ref="B65:H65"/>
    <mergeCell ref="B46:D46"/>
    <mergeCell ref="E46:G46"/>
    <mergeCell ref="A47:D47"/>
    <mergeCell ref="E47:G47"/>
    <mergeCell ref="B55:H55"/>
    <mergeCell ref="B56:H56"/>
    <mergeCell ref="B57:H57"/>
    <mergeCell ref="B58:H58"/>
    <mergeCell ref="B59:H59"/>
    <mergeCell ref="B60:H60"/>
    <mergeCell ref="G77:H77"/>
    <mergeCell ref="B75:D75"/>
    <mergeCell ref="E75:F75"/>
    <mergeCell ref="G75:H75"/>
    <mergeCell ref="B76:D76"/>
    <mergeCell ref="E76:F76"/>
    <mergeCell ref="G76:H76"/>
    <mergeCell ref="I79:J79"/>
    <mergeCell ref="B80:D80"/>
    <mergeCell ref="E80:F80"/>
    <mergeCell ref="G80:H80"/>
    <mergeCell ref="I80:J80"/>
    <mergeCell ref="B79:D79"/>
    <mergeCell ref="E79:F79"/>
    <mergeCell ref="G79:H79"/>
    <mergeCell ref="I77:J77"/>
    <mergeCell ref="B78:D78"/>
    <mergeCell ref="E78:F78"/>
    <mergeCell ref="G78:H78"/>
    <mergeCell ref="I78:J78"/>
    <mergeCell ref="I75:J75"/>
    <mergeCell ref="I76:J76"/>
    <mergeCell ref="B77:D77"/>
    <mergeCell ref="E77:F77"/>
    <mergeCell ref="B91:D91"/>
    <mergeCell ref="E91:F91"/>
    <mergeCell ref="H91:I91"/>
    <mergeCell ref="B92:D92"/>
    <mergeCell ref="E92:F92"/>
    <mergeCell ref="H92:I92"/>
    <mergeCell ref="B90:D90"/>
    <mergeCell ref="E90:F90"/>
    <mergeCell ref="H90:I90"/>
    <mergeCell ref="H89:I89"/>
    <mergeCell ref="E89:F89"/>
    <mergeCell ref="B89:D89"/>
    <mergeCell ref="H88:I88"/>
    <mergeCell ref="E88:F88"/>
    <mergeCell ref="B88:D88"/>
    <mergeCell ref="B81:D81"/>
    <mergeCell ref="E81:F81"/>
    <mergeCell ref="G81:H81"/>
    <mergeCell ref="I81:J81"/>
    <mergeCell ref="B95:D95"/>
    <mergeCell ref="E95:F95"/>
    <mergeCell ref="H95:I95"/>
    <mergeCell ref="B96:D96"/>
    <mergeCell ref="E96:F96"/>
    <mergeCell ref="H96:I96"/>
    <mergeCell ref="B93:D93"/>
    <mergeCell ref="E93:F93"/>
    <mergeCell ref="H93:I93"/>
    <mergeCell ref="B94:D94"/>
    <mergeCell ref="E94:F94"/>
    <mergeCell ref="H94:I94"/>
    <mergeCell ref="B119:D119"/>
    <mergeCell ref="E119:F119"/>
    <mergeCell ref="G119:H119"/>
    <mergeCell ref="I119:J119"/>
    <mergeCell ref="B120:D120"/>
    <mergeCell ref="E120:F120"/>
    <mergeCell ref="G120:H120"/>
    <mergeCell ref="I120:J120"/>
    <mergeCell ref="B111:D111"/>
    <mergeCell ref="E111:F111"/>
    <mergeCell ref="G111:H111"/>
    <mergeCell ref="I111:J111"/>
    <mergeCell ref="B118:D118"/>
    <mergeCell ref="E118:F118"/>
    <mergeCell ref="G118:H118"/>
    <mergeCell ref="I118:J118"/>
    <mergeCell ref="B123:D123"/>
    <mergeCell ref="E123:F123"/>
    <mergeCell ref="G123:H123"/>
    <mergeCell ref="I123:J123"/>
    <mergeCell ref="B124:D124"/>
    <mergeCell ref="E124:F124"/>
    <mergeCell ref="G124:H124"/>
    <mergeCell ref="I124:J124"/>
    <mergeCell ref="B121:D121"/>
    <mergeCell ref="E121:F121"/>
    <mergeCell ref="G121:H121"/>
    <mergeCell ref="I121:J121"/>
    <mergeCell ref="B122:D122"/>
    <mergeCell ref="E122:F122"/>
    <mergeCell ref="G122:H122"/>
    <mergeCell ref="I122:J122"/>
    <mergeCell ref="B135:C135"/>
    <mergeCell ref="D135:E135"/>
    <mergeCell ref="G135:H135"/>
    <mergeCell ref="I135:J135"/>
    <mergeCell ref="B136:C136"/>
    <mergeCell ref="D136:E136"/>
    <mergeCell ref="G136:H136"/>
    <mergeCell ref="I136:J136"/>
    <mergeCell ref="B125:D125"/>
    <mergeCell ref="E125:F125"/>
    <mergeCell ref="G125:H125"/>
    <mergeCell ref="I125:J125"/>
    <mergeCell ref="B126:D126"/>
    <mergeCell ref="E126:F126"/>
    <mergeCell ref="G126:H126"/>
    <mergeCell ref="I126:J126"/>
    <mergeCell ref="B139:C139"/>
    <mergeCell ref="D139:E139"/>
    <mergeCell ref="G139:H139"/>
    <mergeCell ref="I139:J139"/>
    <mergeCell ref="B137:C137"/>
    <mergeCell ref="D137:E137"/>
    <mergeCell ref="G137:H137"/>
    <mergeCell ref="I137:J137"/>
    <mergeCell ref="B138:C138"/>
    <mergeCell ref="D138:E138"/>
    <mergeCell ref="G138:H138"/>
    <mergeCell ref="I138:J138"/>
    <mergeCell ref="B149:D149"/>
    <mergeCell ref="E149:F149"/>
    <mergeCell ref="G149:H149"/>
    <mergeCell ref="I149:J149"/>
    <mergeCell ref="B150:D150"/>
    <mergeCell ref="E150:F150"/>
    <mergeCell ref="G150:H150"/>
    <mergeCell ref="I150:J150"/>
    <mergeCell ref="B148:D148"/>
    <mergeCell ref="E148:F148"/>
    <mergeCell ref="G148:H148"/>
    <mergeCell ref="I148:J148"/>
    <mergeCell ref="B153:D153"/>
    <mergeCell ref="E153:F153"/>
    <mergeCell ref="G153:H153"/>
    <mergeCell ref="I153:J153"/>
    <mergeCell ref="B154:D154"/>
    <mergeCell ref="E154:F154"/>
    <mergeCell ref="G154:H154"/>
    <mergeCell ref="I154:J154"/>
    <mergeCell ref="B151:D151"/>
    <mergeCell ref="E151:F151"/>
    <mergeCell ref="G151:H151"/>
    <mergeCell ref="I151:J151"/>
    <mergeCell ref="B152:D152"/>
    <mergeCell ref="E152:F152"/>
    <mergeCell ref="G152:H152"/>
    <mergeCell ref="I152:J152"/>
    <mergeCell ref="B160:C160"/>
    <mergeCell ref="D160:E160"/>
    <mergeCell ref="G160:H160"/>
    <mergeCell ref="I160:J160"/>
    <mergeCell ref="B161:C161"/>
    <mergeCell ref="D161:E161"/>
    <mergeCell ref="G161:H161"/>
    <mergeCell ref="I161:J161"/>
    <mergeCell ref="B164:C164"/>
    <mergeCell ref="D164:E164"/>
    <mergeCell ref="G164:H164"/>
    <mergeCell ref="I164:J164"/>
    <mergeCell ref="B165:C165"/>
    <mergeCell ref="D165:E165"/>
    <mergeCell ref="G165:H165"/>
    <mergeCell ref="I165:J165"/>
    <mergeCell ref="B162:C162"/>
    <mergeCell ref="D162:E162"/>
    <mergeCell ref="G162:H162"/>
    <mergeCell ref="I162:J162"/>
    <mergeCell ref="B163:C163"/>
    <mergeCell ref="D163:E163"/>
    <mergeCell ref="G163:H163"/>
    <mergeCell ref="I163:J163"/>
    <mergeCell ref="I176:J176"/>
    <mergeCell ref="B173:D173"/>
    <mergeCell ref="E173:F173"/>
    <mergeCell ref="G173:H173"/>
    <mergeCell ref="I173:J173"/>
    <mergeCell ref="B174:D174"/>
    <mergeCell ref="E174:F174"/>
    <mergeCell ref="G174:H174"/>
    <mergeCell ref="I174:J174"/>
    <mergeCell ref="B182:D182"/>
    <mergeCell ref="E182:F182"/>
    <mergeCell ref="G182:H182"/>
    <mergeCell ref="I182:J182"/>
    <mergeCell ref="B183:D183"/>
    <mergeCell ref="E183:F183"/>
    <mergeCell ref="G183:H183"/>
    <mergeCell ref="I183:J183"/>
    <mergeCell ref="B177:D177"/>
    <mergeCell ref="E177:F177"/>
    <mergeCell ref="G177:H177"/>
    <mergeCell ref="I177:J177"/>
    <mergeCell ref="B181:D181"/>
    <mergeCell ref="E181:F181"/>
    <mergeCell ref="G181:H181"/>
    <mergeCell ref="I181:J181"/>
    <mergeCell ref="B186:D186"/>
    <mergeCell ref="E186:F186"/>
    <mergeCell ref="G186:H186"/>
    <mergeCell ref="I186:J186"/>
    <mergeCell ref="B187:D187"/>
    <mergeCell ref="E187:F187"/>
    <mergeCell ref="G187:H187"/>
    <mergeCell ref="I187:J187"/>
    <mergeCell ref="B184:D184"/>
    <mergeCell ref="E184:F184"/>
    <mergeCell ref="G184:H184"/>
    <mergeCell ref="I184:J184"/>
    <mergeCell ref="B185:D185"/>
    <mergeCell ref="E185:F185"/>
    <mergeCell ref="G185:H185"/>
    <mergeCell ref="I185:J185"/>
    <mergeCell ref="B190:D190"/>
    <mergeCell ref="E190:F190"/>
    <mergeCell ref="G190:H190"/>
    <mergeCell ref="I190:J190"/>
    <mergeCell ref="B191:D191"/>
    <mergeCell ref="E191:F191"/>
    <mergeCell ref="G191:H191"/>
    <mergeCell ref="I191:J191"/>
    <mergeCell ref="B188:D188"/>
    <mergeCell ref="E188:F188"/>
    <mergeCell ref="G188:H188"/>
    <mergeCell ref="I188:J188"/>
    <mergeCell ref="B189:D189"/>
    <mergeCell ref="E189:F189"/>
    <mergeCell ref="G189:H189"/>
    <mergeCell ref="I189:J189"/>
    <mergeCell ref="B194:D194"/>
    <mergeCell ref="E194:F194"/>
    <mergeCell ref="G194:H194"/>
    <mergeCell ref="I194:J194"/>
    <mergeCell ref="B195:D195"/>
    <mergeCell ref="E195:F195"/>
    <mergeCell ref="G195:H195"/>
    <mergeCell ref="I195:J195"/>
    <mergeCell ref="B192:D192"/>
    <mergeCell ref="E192:F192"/>
    <mergeCell ref="G192:H192"/>
    <mergeCell ref="I192:J192"/>
    <mergeCell ref="B193:D193"/>
    <mergeCell ref="E193:F193"/>
    <mergeCell ref="G193:H193"/>
    <mergeCell ref="I193:J193"/>
    <mergeCell ref="B201:F201"/>
    <mergeCell ref="G201:H201"/>
    <mergeCell ref="I201:J201"/>
    <mergeCell ref="B202:F202"/>
    <mergeCell ref="G202:H202"/>
    <mergeCell ref="I202:J202"/>
    <mergeCell ref="B196:D196"/>
    <mergeCell ref="E196:F196"/>
    <mergeCell ref="G196:H196"/>
    <mergeCell ref="I196:J196"/>
    <mergeCell ref="B197:D197"/>
    <mergeCell ref="E197:F197"/>
    <mergeCell ref="G197:H197"/>
    <mergeCell ref="I197:J197"/>
    <mergeCell ref="B203:F203"/>
    <mergeCell ref="G203:H203"/>
    <mergeCell ref="I203:J203"/>
    <mergeCell ref="B209:D209"/>
    <mergeCell ref="E209:F209"/>
    <mergeCell ref="G209:H209"/>
    <mergeCell ref="I209:J209"/>
    <mergeCell ref="B210:D210"/>
    <mergeCell ref="E210:F210"/>
    <mergeCell ref="G210:H210"/>
    <mergeCell ref="I210:J210"/>
    <mergeCell ref="B208:D208"/>
    <mergeCell ref="E208:F208"/>
    <mergeCell ref="G208:H208"/>
    <mergeCell ref="I208:J208"/>
    <mergeCell ref="B213:D213"/>
    <mergeCell ref="E213:F213"/>
    <mergeCell ref="G213:H213"/>
    <mergeCell ref="I213:J213"/>
    <mergeCell ref="B211:D211"/>
    <mergeCell ref="E211:F211"/>
    <mergeCell ref="G211:H211"/>
    <mergeCell ref="I211:J211"/>
    <mergeCell ref="B212:D212"/>
    <mergeCell ref="E212:F212"/>
    <mergeCell ref="G212:H212"/>
    <mergeCell ref="I212:J212"/>
  </mergeCells>
  <pageMargins left="0.39370078740157483" right="0.39370078740157483"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разд 1</vt:lpstr>
      <vt:lpstr>раз.2 заполняет контр.управ.</vt:lpstr>
      <vt:lpstr>01.01.2022</vt:lpstr>
      <vt:lpstr>МЗ 2022</vt:lpstr>
      <vt:lpstr>иные 2022</vt:lpstr>
      <vt:lpstr>внебюджет 2022</vt:lpstr>
      <vt:lpstr>МЗ 2023</vt:lpstr>
      <vt:lpstr>иные 2023</vt:lpstr>
      <vt:lpstr>внебюджет 2023</vt:lpstr>
      <vt:lpstr>МЗ 2024</vt:lpstr>
      <vt:lpstr>иные2024</vt:lpstr>
      <vt:lpstr>внебюджет 2024</vt:lpstr>
      <vt:lpstr>'разд 1'!Заголовки_для_печати</vt:lpstr>
      <vt:lpstr>'разд 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Ирина Николаевна</dc:creator>
  <cp:lastModifiedBy>Zam_po_SR</cp:lastModifiedBy>
  <cp:lastPrinted>2022-01-13T07:23:45Z</cp:lastPrinted>
  <dcterms:created xsi:type="dcterms:W3CDTF">2017-04-10T01:01:19Z</dcterms:created>
  <dcterms:modified xsi:type="dcterms:W3CDTF">2022-01-14T02:27:09Z</dcterms:modified>
</cp:coreProperties>
</file>